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939D8380-6E2F-467E-93C9-7D22DD40342A}" xr6:coauthVersionLast="45" xr6:coauthVersionMax="45" xr10:uidLastSave="{00000000-0000-0000-0000-000000000000}"/>
  <bookViews>
    <workbookView xWindow="-28920" yWindow="-120" windowWidth="29040" windowHeight="15840" activeTab="1" xr2:uid="{6114CA0B-417A-4342-B628-946D14139E5C}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'[6]Sit. Familiar'!$D$4</definedName>
    <definedName name="_ced10">'[6]Sit. Familiar'!$D$13</definedName>
    <definedName name="_ced11">'[6]Sit. Familiar'!$D$14</definedName>
    <definedName name="_ced12">'[6]Sit. Familiar'!$D$15</definedName>
    <definedName name="_ced13">'[6]Sit. Familiar'!$D$16</definedName>
    <definedName name="_ced14">'[6]Sit. Familiar'!$D$17</definedName>
    <definedName name="_ced15">'[6]Sit. Familiar'!$D$18</definedName>
    <definedName name="_ced16">'[6]Sit. Familiar'!$D$19</definedName>
    <definedName name="_ced2">'[6]Sit. Familiar'!$D$5</definedName>
    <definedName name="_ced3">'[6]Sit. Familiar'!$D$6</definedName>
    <definedName name="_ced4">'[6]Sit. Familiar'!$D$7</definedName>
    <definedName name="_ced5">'[6]Sit. Familiar'!$D$8</definedName>
    <definedName name="_ced6">'[6]Sit. Familiar'!$D$9</definedName>
    <definedName name="_ced7">'[6]Sit. Familiar'!$D$10</definedName>
    <definedName name="_ced8">'[6]Sit. Familiar'!$D$11</definedName>
    <definedName name="_ced9">'[6]Sit. Familiar'!$D$12</definedName>
    <definedName name="_xlnm._FilterDatabase" localSheetId="1" hidden="1">Egresos!$A$5:$J$279</definedName>
    <definedName name="_xlnm._FilterDatabase" localSheetId="0" hidden="1">Ingresos!$L$5:$AH$51</definedName>
    <definedName name="aaaa">[7]Refer!$A$3:$A$10</definedName>
    <definedName name="_xlnm.Print_Area" localSheetId="1">Egresos!$B$1:$J$281</definedName>
    <definedName name="_xlnm.Print_Area" localSheetId="0">Ingresos!$K$1:$Q$52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 localSheetId="1">'[8]INFORMACION DE INGRESOS Y FIS'!$B$6</definedName>
    <definedName name="nombre_1">'[2]INFORMACION DE INGRESOS Y FIS'!$B$6</definedName>
    <definedName name="nombre_10" localSheetId="1">'[9]INFORMACION DE INGRESOS Y FIS'!$B$13</definedName>
    <definedName name="nombre_10">'[3]INFORMACION DE INGRESOS Y FIS'!$B$13</definedName>
    <definedName name="nombre_11" localSheetId="1">'[9]INFORMACION DE INGRESOS Y FIS'!$B$14</definedName>
    <definedName name="nombre_11">'[3]INFORMACION DE INGRESOS Y FIS'!$B$14</definedName>
    <definedName name="nombre_12" localSheetId="1">'[9]INFORMACION DE INGRESOS Y FIS'!$B$15</definedName>
    <definedName name="nombre_12">'[3]INFORMACION DE INGRESOS Y FIS'!$B$15</definedName>
    <definedName name="nombre_13" localSheetId="1">'[9]INFORMACION DE INGRESOS Y FIS'!$B$16</definedName>
    <definedName name="nombre_13">'[3]INFORMACION DE INGRESOS Y FIS'!$B$16</definedName>
    <definedName name="nombre_14" localSheetId="1">'[9]INFORMACION DE INGRESOS Y FIS'!$B$17</definedName>
    <definedName name="nombre_14">'[3]INFORMACION DE INGRESOS Y FIS'!$B$17</definedName>
    <definedName name="nombre_2" localSheetId="1">'[8]INFORMACION DE INGRESOS Y FIS'!$B$7</definedName>
    <definedName name="nombre_2">'[2]INFORMACION DE INGRESOS Y FIS'!$B$7</definedName>
    <definedName name="nombre_3" localSheetId="1">'[8]INFORMACION DE INGRESOS Y FIS'!$B$8</definedName>
    <definedName name="nombre_3">'[2]INFORMACION DE INGRESOS Y FIS'!$B$8</definedName>
    <definedName name="nombre_4" localSheetId="1">'[8]INFORMACION DE INGRESOS Y FIS'!$B$9</definedName>
    <definedName name="nombre_4">'[2]INFORMACION DE INGRESOS Y FIS'!$B$9</definedName>
    <definedName name="nombre_5" localSheetId="1">'[9]INFORMACION DE INGRESOS Y FIS'!$B$8</definedName>
    <definedName name="nombre_5">'[3]INFORMACION DE INGRESOS Y FIS'!$B$8</definedName>
    <definedName name="nombre_6" localSheetId="1">'[9]INFORMACION DE INGRESOS Y FIS'!$B$9</definedName>
    <definedName name="nombre_6">'[3]INFORMACION DE INGRESOS Y FIS'!$B$9</definedName>
    <definedName name="nombre_7" localSheetId="1">'[9]INFORMACION DE INGRESOS Y FIS'!$B$10</definedName>
    <definedName name="nombre_7">'[3]INFORMACION DE INGRESOS Y FIS'!$B$10</definedName>
    <definedName name="nombre_8" localSheetId="1">'[9]INFORMACION DE INGRESOS Y FIS'!$B$11</definedName>
    <definedName name="nombre_8">'[3]INFORMACION DE INGRESOS Y FIS'!$B$11</definedName>
    <definedName name="nombre_9" localSheetId="1">'[9]INFORMACION DE INGRESOS Y FIS'!$B$12</definedName>
    <definedName name="nombre_9">'[3]INFORMACION DE INGRESOS Y FIS'!$B$12</definedName>
    <definedName name="nombre1">'[6]Sit. Familiar'!$C$4</definedName>
    <definedName name="nombre10">'[6]Sit. Familiar'!$C$13</definedName>
    <definedName name="nombre11">'[6]Sit. Familiar'!$C$14</definedName>
    <definedName name="nombre12">'[6]Sit. Familiar'!$C$15</definedName>
    <definedName name="nombre13">'[6]Sit. Familiar'!$C$16</definedName>
    <definedName name="nombre14">'[6]Sit. Familiar'!$C$17</definedName>
    <definedName name="nombre15">'[6]Sit. Familiar'!$C$18</definedName>
    <definedName name="nombre16">'[6]Sit. Familiar'!$C$19</definedName>
    <definedName name="nombre2">'[6]Sit. Familiar'!$C$5</definedName>
    <definedName name="nombre3">'[6]Sit. Familiar'!$C$6</definedName>
    <definedName name="nombre4">'[6]Sit. Familiar'!$C$7</definedName>
    <definedName name="nombre5">'[6]Sit. Familiar'!$C$8</definedName>
    <definedName name="nombre6">'[6]Sit. Familiar'!$C$9</definedName>
    <definedName name="nombre7">'[6]Sit. Familiar'!$C$10</definedName>
    <definedName name="nombre8">'[6]Sit. Familiar'!$C$11</definedName>
    <definedName name="nombre9">'[6]Sit. Familiar'!$C$12</definedName>
    <definedName name="Tipos" localSheetId="1">#REF!</definedName>
    <definedName name="Tipos">#REF!</definedName>
    <definedName name="_xlnm.Print_Titles" localSheetId="1">Egresos!$B:$C,Egresos!$1:$5</definedName>
    <definedName name="TRT" localSheetId="1">'[10]INFORMACION DE INGRESOS Y FIS'!$B$11</definedName>
    <definedName name="TRT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8" i="2" l="1"/>
  <c r="L278" i="2"/>
  <c r="N278" i="2" s="1"/>
  <c r="H278" i="2"/>
  <c r="G278" i="2"/>
  <c r="E278" i="2"/>
  <c r="D278" i="2"/>
  <c r="M277" i="2"/>
  <c r="M276" i="2" s="1"/>
  <c r="M275" i="2" s="1"/>
  <c r="L277" i="2"/>
  <c r="N277" i="2" s="1"/>
  <c r="H277" i="2"/>
  <c r="G277" i="2"/>
  <c r="E277" i="2"/>
  <c r="D277" i="2"/>
  <c r="D276" i="2" s="1"/>
  <c r="D275" i="2" s="1"/>
  <c r="M274" i="2"/>
  <c r="L274" i="2"/>
  <c r="H274" i="2"/>
  <c r="G274" i="2"/>
  <c r="E274" i="2"/>
  <c r="D274" i="2"/>
  <c r="F274" i="2" s="1"/>
  <c r="I274" i="2" s="1"/>
  <c r="M273" i="2"/>
  <c r="L273" i="2"/>
  <c r="H273" i="2"/>
  <c r="G273" i="2"/>
  <c r="E273" i="2"/>
  <c r="D273" i="2"/>
  <c r="F273" i="2" s="1"/>
  <c r="M272" i="2"/>
  <c r="L272" i="2"/>
  <c r="N272" i="2" s="1"/>
  <c r="H272" i="2"/>
  <c r="G272" i="2"/>
  <c r="E272" i="2"/>
  <c r="D272" i="2"/>
  <c r="M271" i="2"/>
  <c r="L271" i="2"/>
  <c r="H271" i="2"/>
  <c r="G271" i="2"/>
  <c r="E271" i="2"/>
  <c r="D271" i="2"/>
  <c r="M270" i="2"/>
  <c r="L270" i="2"/>
  <c r="N270" i="2" s="1"/>
  <c r="H270" i="2"/>
  <c r="G270" i="2"/>
  <c r="E270" i="2"/>
  <c r="D270" i="2"/>
  <c r="M269" i="2"/>
  <c r="L269" i="2"/>
  <c r="N269" i="2" s="1"/>
  <c r="H269" i="2"/>
  <c r="G269" i="2"/>
  <c r="E269" i="2"/>
  <c r="D269" i="2"/>
  <c r="F269" i="2" s="1"/>
  <c r="J269" i="2" s="1"/>
  <c r="M268" i="2"/>
  <c r="L268" i="2"/>
  <c r="H268" i="2"/>
  <c r="G268" i="2"/>
  <c r="E268" i="2"/>
  <c r="F268" i="2" s="1"/>
  <c r="D268" i="2"/>
  <c r="M267" i="2"/>
  <c r="L267" i="2"/>
  <c r="N267" i="2" s="1"/>
  <c r="H267" i="2"/>
  <c r="G267" i="2"/>
  <c r="E267" i="2"/>
  <c r="D267" i="2"/>
  <c r="M264" i="2"/>
  <c r="L264" i="2"/>
  <c r="N264" i="2" s="1"/>
  <c r="H264" i="2"/>
  <c r="G264" i="2"/>
  <c r="E264" i="2"/>
  <c r="D264" i="2"/>
  <c r="F264" i="2" s="1"/>
  <c r="M263" i="2"/>
  <c r="N263" i="2" s="1"/>
  <c r="L263" i="2"/>
  <c r="H263" i="2"/>
  <c r="G263" i="2"/>
  <c r="E263" i="2"/>
  <c r="D263" i="2"/>
  <c r="M262" i="2"/>
  <c r="L262" i="2"/>
  <c r="N262" i="2" s="1"/>
  <c r="H262" i="2"/>
  <c r="G262" i="2"/>
  <c r="E262" i="2"/>
  <c r="D262" i="2"/>
  <c r="F262" i="2" s="1"/>
  <c r="M261" i="2"/>
  <c r="L261" i="2"/>
  <c r="N261" i="2" s="1"/>
  <c r="H261" i="2"/>
  <c r="G261" i="2"/>
  <c r="E261" i="2"/>
  <c r="D261" i="2"/>
  <c r="M260" i="2"/>
  <c r="L260" i="2"/>
  <c r="N260" i="2" s="1"/>
  <c r="H260" i="2"/>
  <c r="G260" i="2"/>
  <c r="E260" i="2"/>
  <c r="D260" i="2"/>
  <c r="M259" i="2"/>
  <c r="L259" i="2"/>
  <c r="H259" i="2"/>
  <c r="G259" i="2"/>
  <c r="E259" i="2"/>
  <c r="D259" i="2"/>
  <c r="F259" i="2" s="1"/>
  <c r="M258" i="2"/>
  <c r="L258" i="2"/>
  <c r="H258" i="2"/>
  <c r="G258" i="2"/>
  <c r="E258" i="2"/>
  <c r="D258" i="2"/>
  <c r="M257" i="2"/>
  <c r="L257" i="2"/>
  <c r="N257" i="2" s="1"/>
  <c r="H257" i="2"/>
  <c r="G257" i="2"/>
  <c r="E257" i="2"/>
  <c r="D257" i="2"/>
  <c r="N256" i="2"/>
  <c r="M256" i="2"/>
  <c r="L256" i="2"/>
  <c r="H256" i="2"/>
  <c r="G256" i="2"/>
  <c r="E256" i="2"/>
  <c r="D256" i="2"/>
  <c r="M255" i="2"/>
  <c r="L255" i="2"/>
  <c r="H255" i="2"/>
  <c r="G255" i="2"/>
  <c r="E255" i="2"/>
  <c r="D255" i="2"/>
  <c r="M254" i="2"/>
  <c r="L254" i="2"/>
  <c r="H254" i="2"/>
  <c r="G254" i="2"/>
  <c r="E254" i="2"/>
  <c r="D254" i="2"/>
  <c r="F254" i="2" s="1"/>
  <c r="M253" i="2"/>
  <c r="L253" i="2"/>
  <c r="H253" i="2"/>
  <c r="G253" i="2"/>
  <c r="E253" i="2"/>
  <c r="D253" i="2"/>
  <c r="F253" i="2" s="1"/>
  <c r="M252" i="2"/>
  <c r="L252" i="2"/>
  <c r="H252" i="2"/>
  <c r="G252" i="2"/>
  <c r="E252" i="2"/>
  <c r="F252" i="2" s="1"/>
  <c r="D252" i="2"/>
  <c r="M251" i="2"/>
  <c r="L251" i="2"/>
  <c r="N251" i="2" s="1"/>
  <c r="H251" i="2"/>
  <c r="G251" i="2"/>
  <c r="E251" i="2"/>
  <c r="F251" i="2" s="1"/>
  <c r="O251" i="2" s="1"/>
  <c r="D251" i="2"/>
  <c r="M250" i="2"/>
  <c r="L250" i="2"/>
  <c r="H250" i="2"/>
  <c r="G250" i="2"/>
  <c r="E250" i="2"/>
  <c r="D250" i="2"/>
  <c r="M249" i="2"/>
  <c r="L249" i="2"/>
  <c r="H249" i="2"/>
  <c r="G249" i="2"/>
  <c r="E249" i="2"/>
  <c r="D249" i="2"/>
  <c r="M248" i="2"/>
  <c r="L248" i="2"/>
  <c r="N248" i="2" s="1"/>
  <c r="H248" i="2"/>
  <c r="G248" i="2"/>
  <c r="E248" i="2"/>
  <c r="F248" i="2" s="1"/>
  <c r="D248" i="2"/>
  <c r="M246" i="2"/>
  <c r="L246" i="2"/>
  <c r="N246" i="2" s="1"/>
  <c r="H246" i="2"/>
  <c r="G246" i="2"/>
  <c r="E246" i="2"/>
  <c r="D246" i="2"/>
  <c r="M245" i="2"/>
  <c r="L245" i="2"/>
  <c r="N245" i="2" s="1"/>
  <c r="H245" i="2"/>
  <c r="G245" i="2"/>
  <c r="E245" i="2"/>
  <c r="D245" i="2"/>
  <c r="M244" i="2"/>
  <c r="L244" i="2"/>
  <c r="H244" i="2"/>
  <c r="G244" i="2"/>
  <c r="E244" i="2"/>
  <c r="D244" i="2"/>
  <c r="N243" i="2"/>
  <c r="M243" i="2"/>
  <c r="L243" i="2"/>
  <c r="H243" i="2"/>
  <c r="G243" i="2"/>
  <c r="E243" i="2"/>
  <c r="D243" i="2"/>
  <c r="F243" i="2" s="1"/>
  <c r="O243" i="2" s="1"/>
  <c r="M242" i="2"/>
  <c r="M241" i="2" s="1"/>
  <c r="L242" i="2"/>
  <c r="H242" i="2"/>
  <c r="G242" i="2"/>
  <c r="E242" i="2"/>
  <c r="D242" i="2"/>
  <c r="M239" i="2"/>
  <c r="L239" i="2"/>
  <c r="H239" i="2"/>
  <c r="G239" i="2"/>
  <c r="E239" i="2"/>
  <c r="D239" i="2"/>
  <c r="F239" i="2" s="1"/>
  <c r="M238" i="2"/>
  <c r="L238" i="2"/>
  <c r="N238" i="2" s="1"/>
  <c r="H238" i="2"/>
  <c r="G238" i="2"/>
  <c r="E238" i="2"/>
  <c r="D238" i="2"/>
  <c r="M237" i="2"/>
  <c r="L237" i="2"/>
  <c r="N237" i="2" s="1"/>
  <c r="H237" i="2"/>
  <c r="G237" i="2"/>
  <c r="E237" i="2"/>
  <c r="D237" i="2"/>
  <c r="F237" i="2" s="1"/>
  <c r="M236" i="2"/>
  <c r="L236" i="2"/>
  <c r="H236" i="2"/>
  <c r="G236" i="2"/>
  <c r="E236" i="2"/>
  <c r="D236" i="2"/>
  <c r="M235" i="2"/>
  <c r="L235" i="2"/>
  <c r="N235" i="2" s="1"/>
  <c r="H235" i="2"/>
  <c r="G235" i="2"/>
  <c r="E235" i="2"/>
  <c r="D235" i="2"/>
  <c r="F235" i="2" s="1"/>
  <c r="M233" i="2"/>
  <c r="M232" i="2" s="1"/>
  <c r="L233" i="2"/>
  <c r="L232" i="2" s="1"/>
  <c r="H233" i="2"/>
  <c r="H232" i="2" s="1"/>
  <c r="G233" i="2"/>
  <c r="G232" i="2" s="1"/>
  <c r="E233" i="2"/>
  <c r="E232" i="2" s="1"/>
  <c r="D233" i="2"/>
  <c r="M231" i="2"/>
  <c r="M230" i="2" s="1"/>
  <c r="L231" i="2"/>
  <c r="L230" i="2" s="1"/>
  <c r="H231" i="2"/>
  <c r="G231" i="2"/>
  <c r="G230" i="2" s="1"/>
  <c r="E231" i="2"/>
  <c r="E230" i="2" s="1"/>
  <c r="D231" i="2"/>
  <c r="D230" i="2" s="1"/>
  <c r="H230" i="2"/>
  <c r="M227" i="2"/>
  <c r="L227" i="2"/>
  <c r="H227" i="2"/>
  <c r="G227" i="2"/>
  <c r="E227" i="2"/>
  <c r="E225" i="2" s="1"/>
  <c r="D227" i="2"/>
  <c r="M226" i="2"/>
  <c r="L226" i="2"/>
  <c r="L225" i="2" s="1"/>
  <c r="H226" i="2"/>
  <c r="G226" i="2"/>
  <c r="E226" i="2"/>
  <c r="D226" i="2"/>
  <c r="F226" i="2" s="1"/>
  <c r="I226" i="2" s="1"/>
  <c r="M225" i="2"/>
  <c r="M224" i="2"/>
  <c r="L224" i="2"/>
  <c r="H224" i="2"/>
  <c r="G224" i="2"/>
  <c r="E224" i="2"/>
  <c r="D224" i="2"/>
  <c r="F224" i="2" s="1"/>
  <c r="M223" i="2"/>
  <c r="L223" i="2"/>
  <c r="H223" i="2"/>
  <c r="G223" i="2"/>
  <c r="E223" i="2"/>
  <c r="D223" i="2"/>
  <c r="M222" i="2"/>
  <c r="L222" i="2"/>
  <c r="N222" i="2" s="1"/>
  <c r="H222" i="2"/>
  <c r="G222" i="2"/>
  <c r="E222" i="2"/>
  <c r="D222" i="2"/>
  <c r="M221" i="2"/>
  <c r="L221" i="2"/>
  <c r="N221" i="2" s="1"/>
  <c r="H221" i="2"/>
  <c r="G221" i="2"/>
  <c r="F221" i="2"/>
  <c r="E221" i="2"/>
  <c r="D221" i="2"/>
  <c r="M220" i="2"/>
  <c r="L220" i="2"/>
  <c r="N220" i="2" s="1"/>
  <c r="H220" i="2"/>
  <c r="G220" i="2"/>
  <c r="E220" i="2"/>
  <c r="F220" i="2" s="1"/>
  <c r="D220" i="2"/>
  <c r="M219" i="2"/>
  <c r="L219" i="2"/>
  <c r="N219" i="2" s="1"/>
  <c r="H219" i="2"/>
  <c r="G219" i="2"/>
  <c r="E219" i="2"/>
  <c r="D219" i="2"/>
  <c r="M218" i="2"/>
  <c r="L218" i="2"/>
  <c r="H218" i="2"/>
  <c r="G218" i="2"/>
  <c r="E218" i="2"/>
  <c r="D218" i="2"/>
  <c r="F218" i="2" s="1"/>
  <c r="M217" i="2"/>
  <c r="L217" i="2"/>
  <c r="H217" i="2"/>
  <c r="G217" i="2"/>
  <c r="E217" i="2"/>
  <c r="D217" i="2"/>
  <c r="F217" i="2" s="1"/>
  <c r="M216" i="2"/>
  <c r="L216" i="2"/>
  <c r="H216" i="2"/>
  <c r="G216" i="2"/>
  <c r="F216" i="2"/>
  <c r="I216" i="2" s="1"/>
  <c r="E216" i="2"/>
  <c r="D216" i="2"/>
  <c r="M213" i="2"/>
  <c r="M212" i="2" s="1"/>
  <c r="L213" i="2"/>
  <c r="H213" i="2"/>
  <c r="H212" i="2" s="1"/>
  <c r="G213" i="2"/>
  <c r="G212" i="2" s="1"/>
  <c r="E213" i="2"/>
  <c r="E212" i="2" s="1"/>
  <c r="D213" i="2"/>
  <c r="D212" i="2" s="1"/>
  <c r="L212" i="2"/>
  <c r="M211" i="2"/>
  <c r="L211" i="2"/>
  <c r="N211" i="2" s="1"/>
  <c r="H211" i="2"/>
  <c r="G211" i="2"/>
  <c r="E211" i="2"/>
  <c r="D211" i="2"/>
  <c r="M210" i="2"/>
  <c r="L210" i="2"/>
  <c r="H210" i="2"/>
  <c r="G210" i="2"/>
  <c r="E210" i="2"/>
  <c r="D210" i="2"/>
  <c r="M209" i="2"/>
  <c r="L209" i="2"/>
  <c r="N209" i="2" s="1"/>
  <c r="H209" i="2"/>
  <c r="G209" i="2"/>
  <c r="E209" i="2"/>
  <c r="D209" i="2"/>
  <c r="M208" i="2"/>
  <c r="N208" i="2" s="1"/>
  <c r="L208" i="2"/>
  <c r="H208" i="2"/>
  <c r="G208" i="2"/>
  <c r="E208" i="2"/>
  <c r="D208" i="2"/>
  <c r="M207" i="2"/>
  <c r="L207" i="2"/>
  <c r="H207" i="2"/>
  <c r="G207" i="2"/>
  <c r="E207" i="2"/>
  <c r="D207" i="2"/>
  <c r="M206" i="2"/>
  <c r="L206" i="2"/>
  <c r="H206" i="2"/>
  <c r="G206" i="2"/>
  <c r="E206" i="2"/>
  <c r="D206" i="2"/>
  <c r="M205" i="2"/>
  <c r="L205" i="2"/>
  <c r="N205" i="2" s="1"/>
  <c r="H205" i="2"/>
  <c r="G205" i="2"/>
  <c r="E205" i="2"/>
  <c r="F205" i="2" s="1"/>
  <c r="D205" i="2"/>
  <c r="M204" i="2"/>
  <c r="L204" i="2"/>
  <c r="N204" i="2" s="1"/>
  <c r="H204" i="2"/>
  <c r="G204" i="2"/>
  <c r="E204" i="2"/>
  <c r="D204" i="2"/>
  <c r="M203" i="2"/>
  <c r="L203" i="2"/>
  <c r="H203" i="2"/>
  <c r="G203" i="2"/>
  <c r="E203" i="2"/>
  <c r="D203" i="2"/>
  <c r="M202" i="2"/>
  <c r="L202" i="2"/>
  <c r="H202" i="2"/>
  <c r="G202" i="2"/>
  <c r="E202" i="2"/>
  <c r="D202" i="2"/>
  <c r="F202" i="2" s="1"/>
  <c r="I202" i="2" s="1"/>
  <c r="M201" i="2"/>
  <c r="L201" i="2"/>
  <c r="N201" i="2" s="1"/>
  <c r="H201" i="2"/>
  <c r="G201" i="2"/>
  <c r="E201" i="2"/>
  <c r="D201" i="2"/>
  <c r="M200" i="2"/>
  <c r="L200" i="2"/>
  <c r="N200" i="2" s="1"/>
  <c r="H200" i="2"/>
  <c r="G200" i="2"/>
  <c r="E200" i="2"/>
  <c r="F200" i="2" s="1"/>
  <c r="D200" i="2"/>
  <c r="M199" i="2"/>
  <c r="N199" i="2" s="1"/>
  <c r="L199" i="2"/>
  <c r="H199" i="2"/>
  <c r="G199" i="2"/>
  <c r="E199" i="2"/>
  <c r="D199" i="2"/>
  <c r="F199" i="2" s="1"/>
  <c r="J199" i="2" s="1"/>
  <c r="M198" i="2"/>
  <c r="L198" i="2"/>
  <c r="H198" i="2"/>
  <c r="G198" i="2"/>
  <c r="E198" i="2"/>
  <c r="D198" i="2"/>
  <c r="M197" i="2"/>
  <c r="L197" i="2"/>
  <c r="N197" i="2" s="1"/>
  <c r="H197" i="2"/>
  <c r="G197" i="2"/>
  <c r="E197" i="2"/>
  <c r="D197" i="2"/>
  <c r="M196" i="2"/>
  <c r="L196" i="2"/>
  <c r="N196" i="2" s="1"/>
  <c r="H196" i="2"/>
  <c r="G196" i="2"/>
  <c r="E196" i="2"/>
  <c r="D196" i="2"/>
  <c r="M195" i="2"/>
  <c r="L195" i="2"/>
  <c r="H195" i="2"/>
  <c r="G195" i="2"/>
  <c r="E195" i="2"/>
  <c r="D195" i="2"/>
  <c r="F195" i="2" s="1"/>
  <c r="M193" i="2"/>
  <c r="L193" i="2"/>
  <c r="H193" i="2"/>
  <c r="G193" i="2"/>
  <c r="E193" i="2"/>
  <c r="D193" i="2"/>
  <c r="F193" i="2" s="1"/>
  <c r="M192" i="2"/>
  <c r="L192" i="2"/>
  <c r="N192" i="2" s="1"/>
  <c r="H192" i="2"/>
  <c r="G192" i="2"/>
  <c r="E192" i="2"/>
  <c r="D192" i="2"/>
  <c r="M191" i="2"/>
  <c r="L191" i="2"/>
  <c r="N191" i="2" s="1"/>
  <c r="H191" i="2"/>
  <c r="G191" i="2"/>
  <c r="E191" i="2"/>
  <c r="D191" i="2"/>
  <c r="M190" i="2"/>
  <c r="L190" i="2"/>
  <c r="H190" i="2"/>
  <c r="G190" i="2"/>
  <c r="E190" i="2"/>
  <c r="D190" i="2"/>
  <c r="F190" i="2" s="1"/>
  <c r="M189" i="2"/>
  <c r="L189" i="2"/>
  <c r="H189" i="2"/>
  <c r="G189" i="2"/>
  <c r="E189" i="2"/>
  <c r="D189" i="2"/>
  <c r="F189" i="2" s="1"/>
  <c r="M186" i="2"/>
  <c r="L186" i="2"/>
  <c r="H186" i="2"/>
  <c r="G186" i="2"/>
  <c r="E186" i="2"/>
  <c r="D186" i="2"/>
  <c r="M185" i="2"/>
  <c r="L185" i="2"/>
  <c r="N185" i="2" s="1"/>
  <c r="H185" i="2"/>
  <c r="G185" i="2"/>
  <c r="E185" i="2"/>
  <c r="D185" i="2"/>
  <c r="M184" i="2"/>
  <c r="M183" i="2" s="1"/>
  <c r="L184" i="2"/>
  <c r="H184" i="2"/>
  <c r="G184" i="2"/>
  <c r="E184" i="2"/>
  <c r="D184" i="2"/>
  <c r="M181" i="2"/>
  <c r="L181" i="2"/>
  <c r="H181" i="2"/>
  <c r="G181" i="2"/>
  <c r="E181" i="2"/>
  <c r="D181" i="2"/>
  <c r="F181" i="2" s="1"/>
  <c r="I181" i="2" s="1"/>
  <c r="M180" i="2"/>
  <c r="L180" i="2"/>
  <c r="N180" i="2" s="1"/>
  <c r="H180" i="2"/>
  <c r="G180" i="2"/>
  <c r="E180" i="2"/>
  <c r="D180" i="2"/>
  <c r="M179" i="2"/>
  <c r="L179" i="2"/>
  <c r="H179" i="2"/>
  <c r="G179" i="2"/>
  <c r="G178" i="2" s="1"/>
  <c r="E179" i="2"/>
  <c r="F179" i="2" s="1"/>
  <c r="D179" i="2"/>
  <c r="M177" i="2"/>
  <c r="L177" i="2"/>
  <c r="H177" i="2"/>
  <c r="G177" i="2"/>
  <c r="E177" i="2"/>
  <c r="D177" i="2"/>
  <c r="M176" i="2"/>
  <c r="L176" i="2"/>
  <c r="H176" i="2"/>
  <c r="G176" i="2"/>
  <c r="E176" i="2"/>
  <c r="D176" i="2"/>
  <c r="M175" i="2"/>
  <c r="L175" i="2"/>
  <c r="H175" i="2"/>
  <c r="G175" i="2"/>
  <c r="E175" i="2"/>
  <c r="D175" i="2"/>
  <c r="M174" i="2"/>
  <c r="L174" i="2"/>
  <c r="H174" i="2"/>
  <c r="G174" i="2"/>
  <c r="E174" i="2"/>
  <c r="D174" i="2"/>
  <c r="M173" i="2"/>
  <c r="L173" i="2"/>
  <c r="H173" i="2"/>
  <c r="G173" i="2"/>
  <c r="E173" i="2"/>
  <c r="D173" i="2"/>
  <c r="F173" i="2" s="1"/>
  <c r="I173" i="2" s="1"/>
  <c r="M172" i="2"/>
  <c r="L172" i="2"/>
  <c r="H172" i="2"/>
  <c r="G172" i="2"/>
  <c r="E172" i="2"/>
  <c r="D172" i="2"/>
  <c r="F172" i="2" s="1"/>
  <c r="M171" i="2"/>
  <c r="L171" i="2"/>
  <c r="N171" i="2" s="1"/>
  <c r="H171" i="2"/>
  <c r="G171" i="2"/>
  <c r="E171" i="2"/>
  <c r="D171" i="2"/>
  <c r="M170" i="2"/>
  <c r="L170" i="2"/>
  <c r="H170" i="2"/>
  <c r="G170" i="2"/>
  <c r="G169" i="2" s="1"/>
  <c r="E170" i="2"/>
  <c r="D170" i="2"/>
  <c r="M168" i="2"/>
  <c r="M167" i="2" s="1"/>
  <c r="L168" i="2"/>
  <c r="H168" i="2"/>
  <c r="H167" i="2" s="1"/>
  <c r="G168" i="2"/>
  <c r="G167" i="2" s="1"/>
  <c r="E168" i="2"/>
  <c r="E167" i="2" s="1"/>
  <c r="D168" i="2"/>
  <c r="D167" i="2" s="1"/>
  <c r="L167" i="2"/>
  <c r="M166" i="2"/>
  <c r="L166" i="2"/>
  <c r="H166" i="2"/>
  <c r="G166" i="2"/>
  <c r="G165" i="2" s="1"/>
  <c r="E166" i="2"/>
  <c r="D166" i="2"/>
  <c r="L165" i="2"/>
  <c r="M162" i="2"/>
  <c r="L162" i="2"/>
  <c r="H162" i="2"/>
  <c r="H161" i="2" s="1"/>
  <c r="G162" i="2"/>
  <c r="G161" i="2" s="1"/>
  <c r="E162" i="2"/>
  <c r="E161" i="2" s="1"/>
  <c r="D162" i="2"/>
  <c r="L161" i="2"/>
  <c r="M160" i="2"/>
  <c r="M159" i="2" s="1"/>
  <c r="L160" i="2"/>
  <c r="H160" i="2"/>
  <c r="H159" i="2" s="1"/>
  <c r="G160" i="2"/>
  <c r="G159" i="2" s="1"/>
  <c r="E160" i="2"/>
  <c r="E159" i="2" s="1"/>
  <c r="D160" i="2"/>
  <c r="D159" i="2" s="1"/>
  <c r="M158" i="2"/>
  <c r="L158" i="2"/>
  <c r="H158" i="2"/>
  <c r="G158" i="2"/>
  <c r="E158" i="2"/>
  <c r="D158" i="2"/>
  <c r="M157" i="2"/>
  <c r="L157" i="2"/>
  <c r="H157" i="2"/>
  <c r="G157" i="2"/>
  <c r="E157" i="2"/>
  <c r="D157" i="2"/>
  <c r="M156" i="2"/>
  <c r="L156" i="2"/>
  <c r="H156" i="2"/>
  <c r="G156" i="2"/>
  <c r="E156" i="2"/>
  <c r="D156" i="2"/>
  <c r="F156" i="2" s="1"/>
  <c r="M155" i="2"/>
  <c r="L155" i="2"/>
  <c r="N155" i="2" s="1"/>
  <c r="H155" i="2"/>
  <c r="G155" i="2"/>
  <c r="F155" i="2"/>
  <c r="E155" i="2"/>
  <c r="D155" i="2"/>
  <c r="M154" i="2"/>
  <c r="L154" i="2"/>
  <c r="H154" i="2"/>
  <c r="G154" i="2"/>
  <c r="E154" i="2"/>
  <c r="D154" i="2"/>
  <c r="M153" i="2"/>
  <c r="L153" i="2"/>
  <c r="H153" i="2"/>
  <c r="G153" i="2"/>
  <c r="E153" i="2"/>
  <c r="D153" i="2"/>
  <c r="D150" i="2" s="1"/>
  <c r="M152" i="2"/>
  <c r="L152" i="2"/>
  <c r="N152" i="2" s="1"/>
  <c r="H152" i="2"/>
  <c r="G152" i="2"/>
  <c r="E152" i="2"/>
  <c r="D152" i="2"/>
  <c r="M151" i="2"/>
  <c r="L151" i="2"/>
  <c r="H151" i="2"/>
  <c r="G151" i="2"/>
  <c r="E151" i="2"/>
  <c r="D151" i="2"/>
  <c r="M148" i="2"/>
  <c r="L148" i="2"/>
  <c r="H148" i="2"/>
  <c r="G148" i="2"/>
  <c r="E148" i="2"/>
  <c r="D148" i="2"/>
  <c r="M147" i="2"/>
  <c r="L147" i="2"/>
  <c r="H147" i="2"/>
  <c r="G147" i="2"/>
  <c r="E147" i="2"/>
  <c r="D147" i="2"/>
  <c r="F147" i="2" s="1"/>
  <c r="M146" i="2"/>
  <c r="L146" i="2"/>
  <c r="H146" i="2"/>
  <c r="G146" i="2"/>
  <c r="E146" i="2"/>
  <c r="D146" i="2"/>
  <c r="M145" i="2"/>
  <c r="L145" i="2"/>
  <c r="N145" i="2" s="1"/>
  <c r="H145" i="2"/>
  <c r="G145" i="2"/>
  <c r="E145" i="2"/>
  <c r="D145" i="2"/>
  <c r="F145" i="2" s="1"/>
  <c r="M144" i="2"/>
  <c r="L144" i="2"/>
  <c r="N144" i="2" s="1"/>
  <c r="H144" i="2"/>
  <c r="G144" i="2"/>
  <c r="F144" i="2"/>
  <c r="I144" i="2" s="1"/>
  <c r="E144" i="2"/>
  <c r="D144" i="2"/>
  <c r="M143" i="2"/>
  <c r="L143" i="2"/>
  <c r="H143" i="2"/>
  <c r="G143" i="2"/>
  <c r="E143" i="2"/>
  <c r="D143" i="2"/>
  <c r="F143" i="2" s="1"/>
  <c r="M141" i="2"/>
  <c r="L141" i="2"/>
  <c r="H141" i="2"/>
  <c r="G141" i="2"/>
  <c r="E141" i="2"/>
  <c r="D141" i="2"/>
  <c r="M140" i="2"/>
  <c r="M139" i="2" s="1"/>
  <c r="L140" i="2"/>
  <c r="H140" i="2"/>
  <c r="H139" i="2" s="1"/>
  <c r="G140" i="2"/>
  <c r="G139" i="2" s="1"/>
  <c r="E140" i="2"/>
  <c r="E139" i="2" s="1"/>
  <c r="D140" i="2"/>
  <c r="M138" i="2"/>
  <c r="L138" i="2"/>
  <c r="N138" i="2" s="1"/>
  <c r="H138" i="2"/>
  <c r="G138" i="2"/>
  <c r="E138" i="2"/>
  <c r="D138" i="2"/>
  <c r="M137" i="2"/>
  <c r="L137" i="2"/>
  <c r="H137" i="2"/>
  <c r="G137" i="2"/>
  <c r="E137" i="2"/>
  <c r="D137" i="2"/>
  <c r="M136" i="2"/>
  <c r="L136" i="2"/>
  <c r="H136" i="2"/>
  <c r="G136" i="2"/>
  <c r="E136" i="2"/>
  <c r="D136" i="2"/>
  <c r="M135" i="2"/>
  <c r="L135" i="2"/>
  <c r="H135" i="2"/>
  <c r="G135" i="2"/>
  <c r="E135" i="2"/>
  <c r="D135" i="2"/>
  <c r="M134" i="2"/>
  <c r="L134" i="2"/>
  <c r="H134" i="2"/>
  <c r="G134" i="2"/>
  <c r="E134" i="2"/>
  <c r="F134" i="2" s="1"/>
  <c r="D134" i="2"/>
  <c r="M133" i="2"/>
  <c r="L133" i="2"/>
  <c r="H133" i="2"/>
  <c r="G133" i="2"/>
  <c r="E133" i="2"/>
  <c r="D133" i="2"/>
  <c r="M132" i="2"/>
  <c r="L132" i="2"/>
  <c r="H132" i="2"/>
  <c r="G132" i="2"/>
  <c r="E132" i="2"/>
  <c r="D132" i="2"/>
  <c r="F132" i="2" s="1"/>
  <c r="I132" i="2" s="1"/>
  <c r="M130" i="2"/>
  <c r="N130" i="2" s="1"/>
  <c r="L130" i="2"/>
  <c r="H130" i="2"/>
  <c r="G130" i="2"/>
  <c r="E130" i="2"/>
  <c r="D130" i="2"/>
  <c r="M129" i="2"/>
  <c r="L129" i="2"/>
  <c r="L128" i="2" s="1"/>
  <c r="H129" i="2"/>
  <c r="G129" i="2"/>
  <c r="G128" i="2" s="1"/>
  <c r="E129" i="2"/>
  <c r="E128" i="2" s="1"/>
  <c r="D129" i="2"/>
  <c r="M126" i="2"/>
  <c r="L126" i="2"/>
  <c r="N126" i="2" s="1"/>
  <c r="H126" i="2"/>
  <c r="G126" i="2"/>
  <c r="E126" i="2"/>
  <c r="D126" i="2"/>
  <c r="M125" i="2"/>
  <c r="L125" i="2"/>
  <c r="H125" i="2"/>
  <c r="G125" i="2"/>
  <c r="E125" i="2"/>
  <c r="D125" i="2"/>
  <c r="M124" i="2"/>
  <c r="L124" i="2"/>
  <c r="N124" i="2" s="1"/>
  <c r="H124" i="2"/>
  <c r="G124" i="2"/>
  <c r="E124" i="2"/>
  <c r="D124" i="2"/>
  <c r="M123" i="2"/>
  <c r="N123" i="2" s="1"/>
  <c r="L123" i="2"/>
  <c r="H123" i="2"/>
  <c r="G123" i="2"/>
  <c r="E123" i="2"/>
  <c r="D123" i="2"/>
  <c r="M122" i="2"/>
  <c r="L122" i="2"/>
  <c r="H122" i="2"/>
  <c r="G122" i="2"/>
  <c r="E122" i="2"/>
  <c r="D122" i="2"/>
  <c r="M121" i="2"/>
  <c r="L121" i="2"/>
  <c r="N121" i="2" s="1"/>
  <c r="H121" i="2"/>
  <c r="G121" i="2"/>
  <c r="E121" i="2"/>
  <c r="D121" i="2"/>
  <c r="M120" i="2"/>
  <c r="L120" i="2"/>
  <c r="H120" i="2"/>
  <c r="G120" i="2"/>
  <c r="E120" i="2"/>
  <c r="D120" i="2"/>
  <c r="M119" i="2"/>
  <c r="N119" i="2" s="1"/>
  <c r="L119" i="2"/>
  <c r="H119" i="2"/>
  <c r="G119" i="2"/>
  <c r="E119" i="2"/>
  <c r="D119" i="2"/>
  <c r="M117" i="2"/>
  <c r="L117" i="2"/>
  <c r="H117" i="2"/>
  <c r="G117" i="2"/>
  <c r="E117" i="2"/>
  <c r="D117" i="2"/>
  <c r="F117" i="2" s="1"/>
  <c r="M116" i="2"/>
  <c r="L116" i="2"/>
  <c r="H116" i="2"/>
  <c r="H115" i="2" s="1"/>
  <c r="G116" i="2"/>
  <c r="G115" i="2" s="1"/>
  <c r="E116" i="2"/>
  <c r="D116" i="2"/>
  <c r="M114" i="2"/>
  <c r="L114" i="2"/>
  <c r="H114" i="2"/>
  <c r="G114" i="2"/>
  <c r="E114" i="2"/>
  <c r="D114" i="2"/>
  <c r="F114" i="2" s="1"/>
  <c r="M113" i="2"/>
  <c r="L113" i="2"/>
  <c r="H113" i="2"/>
  <c r="G113" i="2"/>
  <c r="E113" i="2"/>
  <c r="D113" i="2"/>
  <c r="F113" i="2" s="1"/>
  <c r="M112" i="2"/>
  <c r="L112" i="2"/>
  <c r="N112" i="2" s="1"/>
  <c r="H112" i="2"/>
  <c r="G112" i="2"/>
  <c r="E112" i="2"/>
  <c r="D112" i="2"/>
  <c r="M111" i="2"/>
  <c r="L111" i="2"/>
  <c r="H111" i="2"/>
  <c r="G111" i="2"/>
  <c r="E111" i="2"/>
  <c r="D111" i="2"/>
  <c r="M110" i="2"/>
  <c r="L110" i="2"/>
  <c r="H110" i="2"/>
  <c r="G110" i="2"/>
  <c r="E110" i="2"/>
  <c r="D110" i="2"/>
  <c r="M109" i="2"/>
  <c r="L109" i="2"/>
  <c r="H109" i="2"/>
  <c r="G109" i="2"/>
  <c r="E109" i="2"/>
  <c r="D109" i="2"/>
  <c r="F109" i="2" s="1"/>
  <c r="M108" i="2"/>
  <c r="L108" i="2"/>
  <c r="H108" i="2"/>
  <c r="G108" i="2"/>
  <c r="E108" i="2"/>
  <c r="D108" i="2"/>
  <c r="M106" i="2"/>
  <c r="M105" i="2" s="1"/>
  <c r="L106" i="2"/>
  <c r="H106" i="2"/>
  <c r="H105" i="2" s="1"/>
  <c r="G106" i="2"/>
  <c r="G105" i="2" s="1"/>
  <c r="E106" i="2"/>
  <c r="D106" i="2"/>
  <c r="F106" i="2" s="1"/>
  <c r="F105" i="2" s="1"/>
  <c r="E105" i="2"/>
  <c r="M104" i="2"/>
  <c r="L104" i="2"/>
  <c r="N104" i="2" s="1"/>
  <c r="H104" i="2"/>
  <c r="G104" i="2"/>
  <c r="E104" i="2"/>
  <c r="D104" i="2"/>
  <c r="M103" i="2"/>
  <c r="L103" i="2"/>
  <c r="H103" i="2"/>
  <c r="G103" i="2"/>
  <c r="E103" i="2"/>
  <c r="E100" i="2" s="1"/>
  <c r="D103" i="2"/>
  <c r="M102" i="2"/>
  <c r="L102" i="2"/>
  <c r="H102" i="2"/>
  <c r="G102" i="2"/>
  <c r="E102" i="2"/>
  <c r="D102" i="2"/>
  <c r="M101" i="2"/>
  <c r="L101" i="2"/>
  <c r="H101" i="2"/>
  <c r="G101" i="2"/>
  <c r="E101" i="2"/>
  <c r="D101" i="2"/>
  <c r="M98" i="2"/>
  <c r="L98" i="2"/>
  <c r="H98" i="2"/>
  <c r="G98" i="2"/>
  <c r="E98" i="2"/>
  <c r="D98" i="2"/>
  <c r="M97" i="2"/>
  <c r="L97" i="2"/>
  <c r="H97" i="2"/>
  <c r="H96" i="2" s="1"/>
  <c r="G97" i="2"/>
  <c r="G96" i="2" s="1"/>
  <c r="E97" i="2"/>
  <c r="E96" i="2" s="1"/>
  <c r="D97" i="2"/>
  <c r="D96" i="2" s="1"/>
  <c r="M95" i="2"/>
  <c r="L95" i="2"/>
  <c r="H95" i="2"/>
  <c r="G95" i="2"/>
  <c r="E95" i="2"/>
  <c r="D95" i="2"/>
  <c r="F95" i="2" s="1"/>
  <c r="M94" i="2"/>
  <c r="M93" i="2" s="1"/>
  <c r="L94" i="2"/>
  <c r="L93" i="2" s="1"/>
  <c r="H94" i="2"/>
  <c r="G94" i="2"/>
  <c r="E94" i="2"/>
  <c r="D94" i="2"/>
  <c r="M92" i="2"/>
  <c r="L92" i="2"/>
  <c r="N92" i="2" s="1"/>
  <c r="H92" i="2"/>
  <c r="G92" i="2"/>
  <c r="E92" i="2"/>
  <c r="D92" i="2"/>
  <c r="M91" i="2"/>
  <c r="L91" i="2"/>
  <c r="H91" i="2"/>
  <c r="G91" i="2"/>
  <c r="E91" i="2"/>
  <c r="D91" i="2"/>
  <c r="M90" i="2"/>
  <c r="L90" i="2"/>
  <c r="H90" i="2"/>
  <c r="G90" i="2"/>
  <c r="E90" i="2"/>
  <c r="D90" i="2"/>
  <c r="M89" i="2"/>
  <c r="N89" i="2" s="1"/>
  <c r="L89" i="2"/>
  <c r="H89" i="2"/>
  <c r="G89" i="2"/>
  <c r="E89" i="2"/>
  <c r="D89" i="2"/>
  <c r="F89" i="2" s="1"/>
  <c r="M88" i="2"/>
  <c r="L88" i="2"/>
  <c r="N88" i="2" s="1"/>
  <c r="H88" i="2"/>
  <c r="G88" i="2"/>
  <c r="E88" i="2"/>
  <c r="F88" i="2" s="1"/>
  <c r="D88" i="2"/>
  <c r="M87" i="2"/>
  <c r="L87" i="2"/>
  <c r="N87" i="2" s="1"/>
  <c r="H87" i="2"/>
  <c r="G87" i="2"/>
  <c r="E87" i="2"/>
  <c r="D87" i="2"/>
  <c r="N86" i="2"/>
  <c r="M86" i="2"/>
  <c r="L86" i="2"/>
  <c r="H86" i="2"/>
  <c r="G86" i="2"/>
  <c r="E86" i="2"/>
  <c r="D86" i="2"/>
  <c r="M85" i="2"/>
  <c r="L85" i="2"/>
  <c r="N85" i="2" s="1"/>
  <c r="H85" i="2"/>
  <c r="G85" i="2"/>
  <c r="E85" i="2"/>
  <c r="D85" i="2"/>
  <c r="F85" i="2" s="1"/>
  <c r="M83" i="2"/>
  <c r="L83" i="2"/>
  <c r="H83" i="2"/>
  <c r="G83" i="2"/>
  <c r="E83" i="2"/>
  <c r="D83" i="2"/>
  <c r="F83" i="2" s="1"/>
  <c r="M82" i="2"/>
  <c r="L82" i="2"/>
  <c r="H82" i="2"/>
  <c r="G82" i="2"/>
  <c r="E82" i="2"/>
  <c r="D82" i="2"/>
  <c r="M81" i="2"/>
  <c r="L81" i="2"/>
  <c r="H81" i="2"/>
  <c r="H80" i="2" s="1"/>
  <c r="G81" i="2"/>
  <c r="E81" i="2"/>
  <c r="D81" i="2"/>
  <c r="M79" i="2"/>
  <c r="L79" i="2"/>
  <c r="H79" i="2"/>
  <c r="G79" i="2"/>
  <c r="E79" i="2"/>
  <c r="D79" i="2"/>
  <c r="M78" i="2"/>
  <c r="L78" i="2"/>
  <c r="L77" i="2" s="1"/>
  <c r="H78" i="2"/>
  <c r="H77" i="2" s="1"/>
  <c r="G78" i="2"/>
  <c r="E78" i="2"/>
  <c r="D78" i="2"/>
  <c r="F78" i="2" s="1"/>
  <c r="M76" i="2"/>
  <c r="L76" i="2"/>
  <c r="H76" i="2"/>
  <c r="G76" i="2"/>
  <c r="E76" i="2"/>
  <c r="D76" i="2"/>
  <c r="M75" i="2"/>
  <c r="L75" i="2"/>
  <c r="H75" i="2"/>
  <c r="G75" i="2"/>
  <c r="E75" i="2"/>
  <c r="D75" i="2"/>
  <c r="M74" i="2"/>
  <c r="L74" i="2"/>
  <c r="H74" i="2"/>
  <c r="G74" i="2"/>
  <c r="E74" i="2"/>
  <c r="D74" i="2"/>
  <c r="F74" i="2" s="1"/>
  <c r="I74" i="2" s="1"/>
  <c r="J74" i="2" s="1"/>
  <c r="M73" i="2"/>
  <c r="L73" i="2"/>
  <c r="H73" i="2"/>
  <c r="G73" i="2"/>
  <c r="E73" i="2"/>
  <c r="D73" i="2"/>
  <c r="M71" i="2"/>
  <c r="L71" i="2"/>
  <c r="H71" i="2"/>
  <c r="G71" i="2"/>
  <c r="E71" i="2"/>
  <c r="D71" i="2"/>
  <c r="M70" i="2"/>
  <c r="L70" i="2"/>
  <c r="H70" i="2"/>
  <c r="G70" i="2"/>
  <c r="E70" i="2"/>
  <c r="D70" i="2"/>
  <c r="M69" i="2"/>
  <c r="L69" i="2"/>
  <c r="H69" i="2"/>
  <c r="G69" i="2"/>
  <c r="E69" i="2"/>
  <c r="E67" i="2" s="1"/>
  <c r="D69" i="2"/>
  <c r="M68" i="2"/>
  <c r="L68" i="2"/>
  <c r="H68" i="2"/>
  <c r="G68" i="2"/>
  <c r="E68" i="2"/>
  <c r="D68" i="2"/>
  <c r="F68" i="2" s="1"/>
  <c r="M66" i="2"/>
  <c r="L66" i="2"/>
  <c r="H66" i="2"/>
  <c r="G66" i="2"/>
  <c r="E66" i="2"/>
  <c r="D66" i="2"/>
  <c r="M65" i="2"/>
  <c r="L65" i="2"/>
  <c r="H65" i="2"/>
  <c r="G65" i="2"/>
  <c r="F65" i="2"/>
  <c r="E65" i="2"/>
  <c r="D65" i="2"/>
  <c r="M64" i="2"/>
  <c r="L64" i="2"/>
  <c r="H64" i="2"/>
  <c r="G64" i="2"/>
  <c r="E64" i="2"/>
  <c r="D64" i="2"/>
  <c r="M63" i="2"/>
  <c r="L63" i="2"/>
  <c r="N63" i="2" s="1"/>
  <c r="H63" i="2"/>
  <c r="G63" i="2"/>
  <c r="E63" i="2"/>
  <c r="D63" i="2"/>
  <c r="M62" i="2"/>
  <c r="L62" i="2"/>
  <c r="H62" i="2"/>
  <c r="G62" i="2"/>
  <c r="E62" i="2"/>
  <c r="D62" i="2"/>
  <c r="M60" i="2"/>
  <c r="N60" i="2" s="1"/>
  <c r="L60" i="2"/>
  <c r="H60" i="2"/>
  <c r="G60" i="2"/>
  <c r="E60" i="2"/>
  <c r="D60" i="2"/>
  <c r="M59" i="2"/>
  <c r="L59" i="2"/>
  <c r="H59" i="2"/>
  <c r="G59" i="2"/>
  <c r="E59" i="2"/>
  <c r="D59" i="2"/>
  <c r="F59" i="2" s="1"/>
  <c r="M58" i="2"/>
  <c r="L58" i="2"/>
  <c r="N58" i="2" s="1"/>
  <c r="H58" i="2"/>
  <c r="G58" i="2"/>
  <c r="E58" i="2"/>
  <c r="D58" i="2"/>
  <c r="M56" i="2"/>
  <c r="L56" i="2"/>
  <c r="N56" i="2" s="1"/>
  <c r="H56" i="2"/>
  <c r="G56" i="2"/>
  <c r="E56" i="2"/>
  <c r="D56" i="2"/>
  <c r="N55" i="2"/>
  <c r="M55" i="2"/>
  <c r="L55" i="2"/>
  <c r="H55" i="2"/>
  <c r="G55" i="2"/>
  <c r="E55" i="2"/>
  <c r="D55" i="2"/>
  <c r="F55" i="2" s="1"/>
  <c r="O55" i="2" s="1"/>
  <c r="M54" i="2"/>
  <c r="N54" i="2" s="1"/>
  <c r="L54" i="2"/>
  <c r="H54" i="2"/>
  <c r="G54" i="2"/>
  <c r="E54" i="2"/>
  <c r="D54" i="2"/>
  <c r="F54" i="2" s="1"/>
  <c r="M53" i="2"/>
  <c r="L53" i="2"/>
  <c r="H53" i="2"/>
  <c r="H49" i="2" s="1"/>
  <c r="G53" i="2"/>
  <c r="E53" i="2"/>
  <c r="D53" i="2"/>
  <c r="M52" i="2"/>
  <c r="L52" i="2"/>
  <c r="N52" i="2" s="1"/>
  <c r="H52" i="2"/>
  <c r="G52" i="2"/>
  <c r="F52" i="2"/>
  <c r="E52" i="2"/>
  <c r="D52" i="2"/>
  <c r="M51" i="2"/>
  <c r="L51" i="2"/>
  <c r="H51" i="2"/>
  <c r="G51" i="2"/>
  <c r="E51" i="2"/>
  <c r="D51" i="2"/>
  <c r="M50" i="2"/>
  <c r="L50" i="2"/>
  <c r="H50" i="2"/>
  <c r="G50" i="2"/>
  <c r="E50" i="2"/>
  <c r="D50" i="2"/>
  <c r="M48" i="2"/>
  <c r="L48" i="2"/>
  <c r="H48" i="2"/>
  <c r="G48" i="2"/>
  <c r="E48" i="2"/>
  <c r="D48" i="2"/>
  <c r="M47" i="2"/>
  <c r="L47" i="2"/>
  <c r="H47" i="2"/>
  <c r="G47" i="2"/>
  <c r="E47" i="2"/>
  <c r="D47" i="2"/>
  <c r="F47" i="2" s="1"/>
  <c r="M46" i="2"/>
  <c r="L46" i="2"/>
  <c r="H46" i="2"/>
  <c r="G46" i="2"/>
  <c r="E46" i="2"/>
  <c r="D46" i="2"/>
  <c r="M45" i="2"/>
  <c r="L45" i="2"/>
  <c r="H45" i="2"/>
  <c r="G45" i="2"/>
  <c r="E45" i="2"/>
  <c r="D45" i="2"/>
  <c r="F45" i="2" s="1"/>
  <c r="M44" i="2"/>
  <c r="L44" i="2"/>
  <c r="H44" i="2"/>
  <c r="G44" i="2"/>
  <c r="E44" i="2"/>
  <c r="D44" i="2"/>
  <c r="F44" i="2" s="1"/>
  <c r="M42" i="2"/>
  <c r="L42" i="2"/>
  <c r="N42" i="2" s="1"/>
  <c r="H42" i="2"/>
  <c r="G42" i="2"/>
  <c r="E42" i="2"/>
  <c r="D42" i="2"/>
  <c r="M41" i="2"/>
  <c r="L41" i="2"/>
  <c r="N41" i="2" s="1"/>
  <c r="H41" i="2"/>
  <c r="G41" i="2"/>
  <c r="E41" i="2"/>
  <c r="D41" i="2"/>
  <c r="F41" i="2" s="1"/>
  <c r="M40" i="2"/>
  <c r="L40" i="2"/>
  <c r="H40" i="2"/>
  <c r="G40" i="2"/>
  <c r="E40" i="2"/>
  <c r="D40" i="2"/>
  <c r="M39" i="2"/>
  <c r="L39" i="2"/>
  <c r="N39" i="2" s="1"/>
  <c r="H39" i="2"/>
  <c r="G39" i="2"/>
  <c r="E39" i="2"/>
  <c r="D39" i="2"/>
  <c r="F39" i="2" s="1"/>
  <c r="M38" i="2"/>
  <c r="L38" i="2"/>
  <c r="H38" i="2"/>
  <c r="G38" i="2"/>
  <c r="E38" i="2"/>
  <c r="D38" i="2"/>
  <c r="M35" i="2"/>
  <c r="M34" i="2" s="1"/>
  <c r="L35" i="2"/>
  <c r="L34" i="2" s="1"/>
  <c r="H35" i="2"/>
  <c r="H34" i="2" s="1"/>
  <c r="G35" i="2"/>
  <c r="G34" i="2" s="1"/>
  <c r="E35" i="2"/>
  <c r="F35" i="2" s="1"/>
  <c r="D35" i="2"/>
  <c r="E34" i="2"/>
  <c r="D34" i="2"/>
  <c r="M33" i="2"/>
  <c r="L33" i="2"/>
  <c r="H33" i="2"/>
  <c r="G33" i="2"/>
  <c r="E33" i="2"/>
  <c r="D33" i="2"/>
  <c r="F33" i="2" s="1"/>
  <c r="M32" i="2"/>
  <c r="L32" i="2"/>
  <c r="H32" i="2"/>
  <c r="G32" i="2"/>
  <c r="E32" i="2"/>
  <c r="D32" i="2"/>
  <c r="M31" i="2"/>
  <c r="L31" i="2"/>
  <c r="N31" i="2" s="1"/>
  <c r="H31" i="2"/>
  <c r="G31" i="2"/>
  <c r="E31" i="2"/>
  <c r="D31" i="2"/>
  <c r="M30" i="2"/>
  <c r="L30" i="2"/>
  <c r="H30" i="2"/>
  <c r="G30" i="2"/>
  <c r="E30" i="2"/>
  <c r="D30" i="2"/>
  <c r="E29" i="2"/>
  <c r="M28" i="2"/>
  <c r="L28" i="2"/>
  <c r="N28" i="2" s="1"/>
  <c r="H28" i="2"/>
  <c r="G28" i="2"/>
  <c r="E28" i="2"/>
  <c r="D28" i="2"/>
  <c r="F28" i="2" s="1"/>
  <c r="O28" i="2" s="1"/>
  <c r="M27" i="2"/>
  <c r="L27" i="2"/>
  <c r="H27" i="2"/>
  <c r="G27" i="2"/>
  <c r="E27" i="2"/>
  <c r="F27" i="2" s="1"/>
  <c r="D27" i="2"/>
  <c r="M26" i="2"/>
  <c r="L26" i="2"/>
  <c r="H26" i="2"/>
  <c r="G26" i="2"/>
  <c r="E26" i="2"/>
  <c r="D26" i="2"/>
  <c r="M25" i="2"/>
  <c r="L25" i="2"/>
  <c r="H25" i="2"/>
  <c r="G25" i="2"/>
  <c r="E25" i="2"/>
  <c r="D25" i="2"/>
  <c r="M24" i="2"/>
  <c r="L24" i="2"/>
  <c r="H24" i="2"/>
  <c r="G24" i="2"/>
  <c r="E24" i="2"/>
  <c r="D24" i="2"/>
  <c r="M22" i="2"/>
  <c r="L22" i="2"/>
  <c r="H22" i="2"/>
  <c r="G22" i="2"/>
  <c r="E22" i="2"/>
  <c r="D22" i="2"/>
  <c r="F22" i="2" s="1"/>
  <c r="M21" i="2"/>
  <c r="L21" i="2"/>
  <c r="H21" i="2"/>
  <c r="G21" i="2"/>
  <c r="E21" i="2"/>
  <c r="D21" i="2"/>
  <c r="F21" i="2" s="1"/>
  <c r="M20" i="2"/>
  <c r="L20" i="2"/>
  <c r="N20" i="2" s="1"/>
  <c r="H20" i="2"/>
  <c r="G20" i="2"/>
  <c r="E20" i="2"/>
  <c r="F20" i="2" s="1"/>
  <c r="D20" i="2"/>
  <c r="M19" i="2"/>
  <c r="L19" i="2"/>
  <c r="H19" i="2"/>
  <c r="G19" i="2"/>
  <c r="E19" i="2"/>
  <c r="D19" i="2"/>
  <c r="N18" i="2"/>
  <c r="M18" i="2"/>
  <c r="L18" i="2"/>
  <c r="H18" i="2"/>
  <c r="G18" i="2"/>
  <c r="E18" i="2"/>
  <c r="D18" i="2"/>
  <c r="M16" i="2"/>
  <c r="L16" i="2"/>
  <c r="H16" i="2"/>
  <c r="G16" i="2"/>
  <c r="E16" i="2"/>
  <c r="D16" i="2"/>
  <c r="M15" i="2"/>
  <c r="L15" i="2"/>
  <c r="N15" i="2" s="1"/>
  <c r="H15" i="2"/>
  <c r="G15" i="2"/>
  <c r="E15" i="2"/>
  <c r="D15" i="2"/>
  <c r="M14" i="2"/>
  <c r="N14" i="2" s="1"/>
  <c r="L14" i="2"/>
  <c r="H14" i="2"/>
  <c r="G14" i="2"/>
  <c r="E14" i="2"/>
  <c r="D14" i="2"/>
  <c r="M13" i="2"/>
  <c r="L13" i="2"/>
  <c r="H13" i="2"/>
  <c r="G13" i="2"/>
  <c r="E13" i="2"/>
  <c r="D13" i="2"/>
  <c r="M11" i="2"/>
  <c r="L11" i="2"/>
  <c r="N11" i="2" s="1"/>
  <c r="H11" i="2"/>
  <c r="G11" i="2"/>
  <c r="E11" i="2"/>
  <c r="F11" i="2" s="1"/>
  <c r="D11" i="2"/>
  <c r="M10" i="2"/>
  <c r="M8" i="2" s="1"/>
  <c r="L10" i="2"/>
  <c r="N10" i="2" s="1"/>
  <c r="H10" i="2"/>
  <c r="G10" i="2"/>
  <c r="E10" i="2"/>
  <c r="D10" i="2"/>
  <c r="M9" i="2"/>
  <c r="L9" i="2"/>
  <c r="N9" i="2" s="1"/>
  <c r="H9" i="2"/>
  <c r="G9" i="2"/>
  <c r="E9" i="2"/>
  <c r="D9" i="2"/>
  <c r="H6" i="2"/>
  <c r="C3" i="2"/>
  <c r="E57" i="2" l="1"/>
  <c r="F25" i="2"/>
  <c r="O25" i="2" s="1"/>
  <c r="N27" i="2"/>
  <c r="M37" i="2"/>
  <c r="F40" i="2"/>
  <c r="N44" i="2"/>
  <c r="O44" i="2" s="1"/>
  <c r="F46" i="2"/>
  <c r="F63" i="2"/>
  <c r="N101" i="2"/>
  <c r="L107" i="2"/>
  <c r="F125" i="2"/>
  <c r="F133" i="2"/>
  <c r="I133" i="2" s="1"/>
  <c r="N135" i="2"/>
  <c r="H178" i="2"/>
  <c r="M188" i="2"/>
  <c r="N206" i="2"/>
  <c r="F208" i="2"/>
  <c r="I208" i="2" s="1"/>
  <c r="N210" i="2"/>
  <c r="N218" i="2"/>
  <c r="F227" i="2"/>
  <c r="F245" i="2"/>
  <c r="O245" i="2" s="1"/>
  <c r="N254" i="2"/>
  <c r="O254" i="2" s="1"/>
  <c r="F256" i="2"/>
  <c r="N259" i="2"/>
  <c r="F261" i="2"/>
  <c r="J261" i="2" s="1"/>
  <c r="F272" i="2"/>
  <c r="O272" i="2" s="1"/>
  <c r="N274" i="2"/>
  <c r="N258" i="2"/>
  <c r="F267" i="2"/>
  <c r="O267" i="2" s="1"/>
  <c r="E276" i="2"/>
  <c r="E275" i="2" s="1"/>
  <c r="F19" i="2"/>
  <c r="E61" i="2"/>
  <c r="G72" i="2"/>
  <c r="F136" i="2"/>
  <c r="J136" i="2" s="1"/>
  <c r="G164" i="2"/>
  <c r="G183" i="2"/>
  <c r="G182" i="2" s="1"/>
  <c r="F219" i="2"/>
  <c r="N239" i="2"/>
  <c r="O239" i="2" s="1"/>
  <c r="F244" i="2"/>
  <c r="J244" i="2" s="1"/>
  <c r="F260" i="2"/>
  <c r="I260" i="2" s="1"/>
  <c r="J260" i="2" s="1"/>
  <c r="F69" i="2"/>
  <c r="F168" i="2"/>
  <c r="O264" i="2"/>
  <c r="E12" i="2"/>
  <c r="H12" i="2"/>
  <c r="E17" i="2"/>
  <c r="N25" i="2"/>
  <c r="N46" i="2"/>
  <c r="G61" i="2"/>
  <c r="G57" i="2" s="1"/>
  <c r="G67" i="2"/>
  <c r="H67" i="2"/>
  <c r="M80" i="2"/>
  <c r="N91" i="2"/>
  <c r="H93" i="2"/>
  <c r="N97" i="2"/>
  <c r="F101" i="2"/>
  <c r="D105" i="2"/>
  <c r="H107" i="2"/>
  <c r="L115" i="2"/>
  <c r="D118" i="2"/>
  <c r="F157" i="2"/>
  <c r="N174" i="2"/>
  <c r="F176" i="2"/>
  <c r="H183" i="2"/>
  <c r="H182" i="2" s="1"/>
  <c r="G225" i="2"/>
  <c r="N227" i="2"/>
  <c r="F242" i="2"/>
  <c r="F263" i="2"/>
  <c r="O263" i="2" s="1"/>
  <c r="G276" i="2"/>
  <c r="G275" i="2" s="1"/>
  <c r="M29" i="2"/>
  <c r="N76" i="2"/>
  <c r="D17" i="2"/>
  <c r="N26" i="2"/>
  <c r="N59" i="2"/>
  <c r="G12" i="2"/>
  <c r="F16" i="2"/>
  <c r="F32" i="2"/>
  <c r="F42" i="2"/>
  <c r="I42" i="2" s="1"/>
  <c r="J42" i="2" s="1"/>
  <c r="G77" i="2"/>
  <c r="F92" i="2"/>
  <c r="I92" i="2" s="1"/>
  <c r="J92" i="2" s="1"/>
  <c r="G93" i="2"/>
  <c r="F98" i="2"/>
  <c r="M100" i="2"/>
  <c r="E107" i="2"/>
  <c r="N110" i="2"/>
  <c r="N114" i="2"/>
  <c r="O114" i="2" s="1"/>
  <c r="D139" i="2"/>
  <c r="F152" i="2"/>
  <c r="I152" i="2" s="1"/>
  <c r="J152" i="2" s="1"/>
  <c r="N160" i="2"/>
  <c r="N159" i="2" s="1"/>
  <c r="N168" i="2"/>
  <c r="N167" i="2" s="1"/>
  <c r="N173" i="2"/>
  <c r="N177" i="2"/>
  <c r="F186" i="2"/>
  <c r="N195" i="2"/>
  <c r="N203" i="2"/>
  <c r="O203" i="2" s="1"/>
  <c r="N216" i="2"/>
  <c r="H225" i="2"/>
  <c r="F236" i="2"/>
  <c r="N21" i="2"/>
  <c r="N47" i="2"/>
  <c r="H61" i="2"/>
  <c r="H17" i="2"/>
  <c r="O47" i="2"/>
  <c r="N62" i="2"/>
  <c r="H72" i="2"/>
  <c r="I88" i="2"/>
  <c r="F126" i="2"/>
  <c r="M182" i="2"/>
  <c r="O235" i="2"/>
  <c r="H118" i="2"/>
  <c r="G8" i="2"/>
  <c r="F110" i="2"/>
  <c r="I110" i="2" s="1"/>
  <c r="J110" i="2" s="1"/>
  <c r="N186" i="2"/>
  <c r="H23" i="2"/>
  <c r="D37" i="2"/>
  <c r="D8" i="2"/>
  <c r="L12" i="2"/>
  <c r="F15" i="2"/>
  <c r="J15" i="2" s="1"/>
  <c r="D29" i="2"/>
  <c r="N33" i="2"/>
  <c r="O33" i="2" s="1"/>
  <c r="N38" i="2"/>
  <c r="N50" i="2"/>
  <c r="N66" i="2"/>
  <c r="M67" i="2"/>
  <c r="F70" i="2"/>
  <c r="F75" i="2"/>
  <c r="D80" i="2"/>
  <c r="G80" i="2"/>
  <c r="F91" i="2"/>
  <c r="F104" i="2"/>
  <c r="I104" i="2" s="1"/>
  <c r="F111" i="2"/>
  <c r="N113" i="2"/>
  <c r="O113" i="2" s="1"/>
  <c r="H128" i="2"/>
  <c r="N141" i="2"/>
  <c r="N147" i="2"/>
  <c r="O147" i="2" s="1"/>
  <c r="F151" i="2"/>
  <c r="I151" i="2" s="1"/>
  <c r="N153" i="2"/>
  <c r="N162" i="2"/>
  <c r="N161" i="2" s="1"/>
  <c r="N172" i="2"/>
  <c r="O172" i="2" s="1"/>
  <c r="F174" i="2"/>
  <c r="I174" i="2" s="1"/>
  <c r="J174" i="2" s="1"/>
  <c r="F196" i="2"/>
  <c r="N198" i="2"/>
  <c r="O198" i="2" s="1"/>
  <c r="F204" i="2"/>
  <c r="O204" i="2" s="1"/>
  <c r="F209" i="2"/>
  <c r="I209" i="2" s="1"/>
  <c r="N224" i="2"/>
  <c r="O224" i="2" s="1"/>
  <c r="N250" i="2"/>
  <c r="N255" i="2"/>
  <c r="F257" i="2"/>
  <c r="O257" i="2" s="1"/>
  <c r="J109" i="2"/>
  <c r="O152" i="2"/>
  <c r="O259" i="2"/>
  <c r="O91" i="2"/>
  <c r="I109" i="2"/>
  <c r="O205" i="2"/>
  <c r="O52" i="2"/>
  <c r="O256" i="2"/>
  <c r="O195" i="2"/>
  <c r="O89" i="2"/>
  <c r="O237" i="2"/>
  <c r="I224" i="2"/>
  <c r="I35" i="2"/>
  <c r="I34" i="2" s="1"/>
  <c r="J35" i="2"/>
  <c r="F34" i="2"/>
  <c r="J34" i="2" s="1"/>
  <c r="I117" i="2"/>
  <c r="J117" i="2" s="1"/>
  <c r="O196" i="2"/>
  <c r="O200" i="2"/>
  <c r="O227" i="2"/>
  <c r="O85" i="2"/>
  <c r="J143" i="2"/>
  <c r="I143" i="2"/>
  <c r="H57" i="2"/>
  <c r="M12" i="2"/>
  <c r="M7" i="2" s="1"/>
  <c r="H29" i="2"/>
  <c r="G43" i="2"/>
  <c r="F51" i="2"/>
  <c r="I51" i="2" s="1"/>
  <c r="J51" i="2" s="1"/>
  <c r="G49" i="2"/>
  <c r="E77" i="2"/>
  <c r="E80" i="2"/>
  <c r="I85" i="2"/>
  <c r="J85" i="2" s="1"/>
  <c r="M84" i="2"/>
  <c r="F90" i="2"/>
  <c r="I90" i="2" s="1"/>
  <c r="J90" i="2" s="1"/>
  <c r="N95" i="2"/>
  <c r="I101" i="2"/>
  <c r="J101" i="2" s="1"/>
  <c r="N102" i="2"/>
  <c r="D115" i="2"/>
  <c r="M128" i="2"/>
  <c r="F140" i="2"/>
  <c r="N146" i="2"/>
  <c r="L183" i="2"/>
  <c r="L182" i="2" s="1"/>
  <c r="F211" i="2"/>
  <c r="O211" i="2" s="1"/>
  <c r="N223" i="2"/>
  <c r="O223" i="2" s="1"/>
  <c r="N253" i="2"/>
  <c r="O253" i="2" s="1"/>
  <c r="H8" i="2"/>
  <c r="F14" i="2"/>
  <c r="L17" i="2"/>
  <c r="F30" i="2"/>
  <c r="F31" i="2"/>
  <c r="O31" i="2" s="1"/>
  <c r="H43" i="2"/>
  <c r="M43" i="2"/>
  <c r="F48" i="2"/>
  <c r="I48" i="2" s="1"/>
  <c r="J48" i="2" s="1"/>
  <c r="F50" i="2"/>
  <c r="M49" i="2"/>
  <c r="F56" i="2"/>
  <c r="I56" i="2" s="1"/>
  <c r="J56" i="2" s="1"/>
  <c r="N71" i="2"/>
  <c r="M72" i="2"/>
  <c r="E72" i="2"/>
  <c r="N108" i="2"/>
  <c r="N109" i="2"/>
  <c r="O109" i="2" s="1"/>
  <c r="F112" i="2"/>
  <c r="E115" i="2"/>
  <c r="F130" i="2"/>
  <c r="N136" i="2"/>
  <c r="O136" i="2" s="1"/>
  <c r="F138" i="2"/>
  <c r="F148" i="2"/>
  <c r="I148" i="2" s="1"/>
  <c r="M150" i="2"/>
  <c r="F160" i="2"/>
  <c r="I160" i="2" s="1"/>
  <c r="I159" i="2" s="1"/>
  <c r="H169" i="2"/>
  <c r="F175" i="2"/>
  <c r="L178" i="2"/>
  <c r="M178" i="2"/>
  <c r="D183" i="2"/>
  <c r="D182" i="2" s="1"/>
  <c r="E183" i="2"/>
  <c r="E182" i="2" s="1"/>
  <c r="N190" i="2"/>
  <c r="O190" i="2" s="1"/>
  <c r="F197" i="2"/>
  <c r="O197" i="2" s="1"/>
  <c r="F203" i="2"/>
  <c r="N207" i="2"/>
  <c r="F210" i="2"/>
  <c r="I210" i="2" s="1"/>
  <c r="O216" i="2"/>
  <c r="N242" i="2"/>
  <c r="H247" i="2"/>
  <c r="N252" i="2"/>
  <c r="O252" i="2" s="1"/>
  <c r="F255" i="2"/>
  <c r="L276" i="2"/>
  <c r="L275" i="2" s="1"/>
  <c r="L23" i="2"/>
  <c r="G23" i="2"/>
  <c r="G29" i="2"/>
  <c r="M61" i="2"/>
  <c r="I69" i="2"/>
  <c r="J69" i="2" s="1"/>
  <c r="E118" i="2"/>
  <c r="G131" i="2"/>
  <c r="H188" i="2"/>
  <c r="H187" i="2" s="1"/>
  <c r="D225" i="2"/>
  <c r="G234" i="2"/>
  <c r="O248" i="2"/>
  <c r="M215" i="2"/>
  <c r="M214" i="2" s="1"/>
  <c r="N276" i="2"/>
  <c r="N275" i="2" s="1"/>
  <c r="D12" i="2"/>
  <c r="N16" i="2"/>
  <c r="O16" i="2" s="1"/>
  <c r="M17" i="2"/>
  <c r="M23" i="2"/>
  <c r="E23" i="2"/>
  <c r="L29" i="2"/>
  <c r="F38" i="2"/>
  <c r="H37" i="2"/>
  <c r="N51" i="2"/>
  <c r="F64" i="2"/>
  <c r="N70" i="2"/>
  <c r="O70" i="2" s="1"/>
  <c r="N79" i="2"/>
  <c r="L80" i="2"/>
  <c r="N82" i="2"/>
  <c r="O82" i="2" s="1"/>
  <c r="N83" i="2"/>
  <c r="N94" i="2"/>
  <c r="N93" i="2" s="1"/>
  <c r="L100" i="2"/>
  <c r="D107" i="2"/>
  <c r="F119" i="2"/>
  <c r="O119" i="2" s="1"/>
  <c r="F120" i="2"/>
  <c r="N122" i="2"/>
  <c r="F124" i="2"/>
  <c r="O124" i="2" s="1"/>
  <c r="N134" i="2"/>
  <c r="H150" i="2"/>
  <c r="H149" i="2" s="1"/>
  <c r="N158" i="2"/>
  <c r="M161" i="2"/>
  <c r="N176" i="2"/>
  <c r="N179" i="2"/>
  <c r="F184" i="2"/>
  <c r="L188" i="2"/>
  <c r="F191" i="2"/>
  <c r="F201" i="2"/>
  <c r="O201" i="2" s="1"/>
  <c r="F213" i="2"/>
  <c r="F212" i="2" s="1"/>
  <c r="H215" i="2"/>
  <c r="H214" i="2" s="1"/>
  <c r="F223" i="2"/>
  <c r="J223" i="2" s="1"/>
  <c r="M234" i="2"/>
  <c r="M229" i="2" s="1"/>
  <c r="D241" i="2"/>
  <c r="G247" i="2"/>
  <c r="H266" i="2"/>
  <c r="H265" i="2" s="1"/>
  <c r="N271" i="2"/>
  <c r="O271" i="2" s="1"/>
  <c r="O155" i="2"/>
  <c r="L164" i="2"/>
  <c r="L169" i="2"/>
  <c r="H194" i="2"/>
  <c r="G194" i="2"/>
  <c r="M266" i="2"/>
  <c r="M265" i="2" s="1"/>
  <c r="F277" i="2"/>
  <c r="O277" i="2" s="1"/>
  <c r="L8" i="2"/>
  <c r="D49" i="2"/>
  <c r="D72" i="2"/>
  <c r="F10" i="2"/>
  <c r="N22" i="2"/>
  <c r="G37" i="2"/>
  <c r="D43" i="2"/>
  <c r="E43" i="2"/>
  <c r="L43" i="2"/>
  <c r="F60" i="2"/>
  <c r="D61" i="2"/>
  <c r="N65" i="2"/>
  <c r="O65" i="2" s="1"/>
  <c r="N69" i="2"/>
  <c r="F71" i="2"/>
  <c r="M77" i="2"/>
  <c r="N81" i="2"/>
  <c r="F86" i="2"/>
  <c r="O86" i="2" s="1"/>
  <c r="F102" i="2"/>
  <c r="O102" i="2" s="1"/>
  <c r="M115" i="2"/>
  <c r="E142" i="2"/>
  <c r="N151" i="2"/>
  <c r="F171" i="2"/>
  <c r="I171" i="2" s="1"/>
  <c r="D188" i="2"/>
  <c r="H234" i="2"/>
  <c r="H229" i="2" s="1"/>
  <c r="G241" i="2"/>
  <c r="M247" i="2"/>
  <c r="M240" i="2" s="1"/>
  <c r="E247" i="2"/>
  <c r="F258" i="2"/>
  <c r="I258" i="2" s="1"/>
  <c r="G118" i="2"/>
  <c r="F9" i="2"/>
  <c r="O9" i="2" s="1"/>
  <c r="G17" i="2"/>
  <c r="D23" i="2"/>
  <c r="N30" i="2"/>
  <c r="L37" i="2"/>
  <c r="N64" i="2"/>
  <c r="N61" i="2" s="1"/>
  <c r="D67" i="2"/>
  <c r="N74" i="2"/>
  <c r="N75" i="2"/>
  <c r="F79" i="2"/>
  <c r="J79" i="2" s="1"/>
  <c r="F82" i="2"/>
  <c r="I82" i="2" s="1"/>
  <c r="J82" i="2" s="1"/>
  <c r="E84" i="2"/>
  <c r="F94" i="2"/>
  <c r="O94" i="2" s="1"/>
  <c r="F97" i="2"/>
  <c r="O97" i="2" s="1"/>
  <c r="G100" i="2"/>
  <c r="G99" i="2" s="1"/>
  <c r="G107" i="2"/>
  <c r="N116" i="2"/>
  <c r="N117" i="2"/>
  <c r="F123" i="2"/>
  <c r="O123" i="2" s="1"/>
  <c r="F141" i="2"/>
  <c r="I141" i="2" s="1"/>
  <c r="H142" i="2"/>
  <c r="M142" i="2"/>
  <c r="F153" i="2"/>
  <c r="E169" i="2"/>
  <c r="N181" i="2"/>
  <c r="O181" i="2" s="1"/>
  <c r="N184" i="2"/>
  <c r="N183" i="2" s="1"/>
  <c r="F198" i="2"/>
  <c r="N213" i="2"/>
  <c r="N212" i="2" s="1"/>
  <c r="D234" i="2"/>
  <c r="F250" i="2"/>
  <c r="I250" i="2" s="1"/>
  <c r="F271" i="2"/>
  <c r="J22" i="2"/>
  <c r="O22" i="2"/>
  <c r="I22" i="2"/>
  <c r="I38" i="2"/>
  <c r="J38" i="2" s="1"/>
  <c r="O38" i="2"/>
  <c r="F37" i="2"/>
  <c r="F8" i="2"/>
  <c r="I19" i="2"/>
  <c r="J19" i="2" s="1"/>
  <c r="I32" i="2"/>
  <c r="J32" i="2" s="1"/>
  <c r="O42" i="2"/>
  <c r="I59" i="2"/>
  <c r="J59" i="2" s="1"/>
  <c r="O59" i="2"/>
  <c r="I70" i="2"/>
  <c r="J70" i="2" s="1"/>
  <c r="O14" i="2"/>
  <c r="I14" i="2"/>
  <c r="J14" i="2" s="1"/>
  <c r="O50" i="2"/>
  <c r="I50" i="2"/>
  <c r="N8" i="2"/>
  <c r="I21" i="2"/>
  <c r="J21" i="2" s="1"/>
  <c r="O21" i="2"/>
  <c r="I27" i="2"/>
  <c r="J27" i="2" s="1"/>
  <c r="O27" i="2"/>
  <c r="I40" i="2"/>
  <c r="J40" i="2" s="1"/>
  <c r="I46" i="2"/>
  <c r="J46" i="2" s="1"/>
  <c r="O46" i="2"/>
  <c r="I54" i="2"/>
  <c r="O54" i="2"/>
  <c r="J54" i="2"/>
  <c r="F67" i="2"/>
  <c r="O41" i="2"/>
  <c r="I41" i="2"/>
  <c r="J41" i="2"/>
  <c r="I11" i="2"/>
  <c r="J11" i="2" s="1"/>
  <c r="O11" i="2"/>
  <c r="I45" i="2"/>
  <c r="J45" i="2" s="1"/>
  <c r="F43" i="2"/>
  <c r="I63" i="2"/>
  <c r="J63" i="2" s="1"/>
  <c r="O63" i="2"/>
  <c r="I10" i="2"/>
  <c r="O10" i="2"/>
  <c r="O20" i="2"/>
  <c r="I33" i="2"/>
  <c r="J33" i="2" s="1"/>
  <c r="O60" i="2"/>
  <c r="I60" i="2"/>
  <c r="J60" i="2" s="1"/>
  <c r="I78" i="2"/>
  <c r="N45" i="2"/>
  <c r="N53" i="2"/>
  <c r="N68" i="2"/>
  <c r="D93" i="2"/>
  <c r="I98" i="2"/>
  <c r="J98" i="2" s="1"/>
  <c r="I189" i="2"/>
  <c r="E8" i="2"/>
  <c r="F13" i="2"/>
  <c r="I20" i="2"/>
  <c r="J20" i="2" s="1"/>
  <c r="N24" i="2"/>
  <c r="N23" i="2" s="1"/>
  <c r="I28" i="2"/>
  <c r="J28" i="2" s="1"/>
  <c r="N32" i="2"/>
  <c r="N29" i="2" s="1"/>
  <c r="N40" i="2"/>
  <c r="N37" i="2" s="1"/>
  <c r="I44" i="2"/>
  <c r="N48" i="2"/>
  <c r="I52" i="2"/>
  <c r="J52" i="2" s="1"/>
  <c r="F53" i="2"/>
  <c r="L72" i="2"/>
  <c r="I94" i="2"/>
  <c r="O112" i="2"/>
  <c r="I114" i="2"/>
  <c r="J114" i="2" s="1"/>
  <c r="E150" i="2"/>
  <c r="E149" i="2" s="1"/>
  <c r="F158" i="2"/>
  <c r="F162" i="2"/>
  <c r="D161" i="2"/>
  <c r="D149" i="2" s="1"/>
  <c r="I95" i="2"/>
  <c r="J95" i="2" s="1"/>
  <c r="O95" i="2"/>
  <c r="N13" i="2"/>
  <c r="F62" i="2"/>
  <c r="M107" i="2"/>
  <c r="N19" i="2"/>
  <c r="O19" i="2" s="1"/>
  <c r="F24" i="2"/>
  <c r="I31" i="2"/>
  <c r="J31" i="2" s="1"/>
  <c r="N35" i="2"/>
  <c r="N34" i="2" s="1"/>
  <c r="I39" i="2"/>
  <c r="J39" i="2" s="1"/>
  <c r="I47" i="2"/>
  <c r="J47" i="2" s="1"/>
  <c r="L49" i="2"/>
  <c r="I55" i="2"/>
  <c r="J55" i="2" s="1"/>
  <c r="O69" i="2"/>
  <c r="I111" i="2"/>
  <c r="J111" i="2" s="1"/>
  <c r="I113" i="2"/>
  <c r="J113" i="2" s="1"/>
  <c r="O117" i="2"/>
  <c r="I219" i="2"/>
  <c r="J219" i="2" s="1"/>
  <c r="O219" i="2"/>
  <c r="E37" i="2"/>
  <c r="O68" i="2"/>
  <c r="L61" i="2"/>
  <c r="N73" i="2"/>
  <c r="O88" i="2"/>
  <c r="J88" i="2"/>
  <c r="E131" i="2"/>
  <c r="E127" i="2" s="1"/>
  <c r="F135" i="2"/>
  <c r="L139" i="2"/>
  <c r="N140" i="2"/>
  <c r="N139" i="2" s="1"/>
  <c r="J147" i="2"/>
  <c r="I147" i="2"/>
  <c r="I157" i="2"/>
  <c r="J157" i="2" s="1"/>
  <c r="D165" i="2"/>
  <c r="F166" i="2"/>
  <c r="I172" i="2"/>
  <c r="J172" i="2" s="1"/>
  <c r="O39" i="2"/>
  <c r="F18" i="2"/>
  <c r="G84" i="2"/>
  <c r="L105" i="2"/>
  <c r="N106" i="2"/>
  <c r="N105" i="2" s="1"/>
  <c r="I15" i="2"/>
  <c r="E49" i="2"/>
  <c r="I68" i="2"/>
  <c r="I67" i="2" s="1"/>
  <c r="N78" i="2"/>
  <c r="N77" i="2" s="1"/>
  <c r="F81" i="2"/>
  <c r="D84" i="2"/>
  <c r="F87" i="2"/>
  <c r="I89" i="2"/>
  <c r="J89" i="2" s="1"/>
  <c r="N98" i="2"/>
  <c r="O98" i="2" s="1"/>
  <c r="L96" i="2"/>
  <c r="O101" i="2"/>
  <c r="N103" i="2"/>
  <c r="N100" i="2" s="1"/>
  <c r="I106" i="2"/>
  <c r="I105" i="2" s="1"/>
  <c r="J105" i="2" s="1"/>
  <c r="I112" i="2"/>
  <c r="J112" i="2" s="1"/>
  <c r="I119" i="2"/>
  <c r="I120" i="2"/>
  <c r="J120" i="2" s="1"/>
  <c r="I125" i="2"/>
  <c r="J125" i="2" s="1"/>
  <c r="O126" i="2"/>
  <c r="I75" i="2"/>
  <c r="J75" i="2" s="1"/>
  <c r="O104" i="2"/>
  <c r="J104" i="2"/>
  <c r="F73" i="2"/>
  <c r="O74" i="2"/>
  <c r="D77" i="2"/>
  <c r="J134" i="2"/>
  <c r="O134" i="2"/>
  <c r="I134" i="2"/>
  <c r="N137" i="2"/>
  <c r="I156" i="2"/>
  <c r="J156" i="2" s="1"/>
  <c r="F180" i="2"/>
  <c r="F178" i="2" s="1"/>
  <c r="D178" i="2"/>
  <c r="O92" i="2"/>
  <c r="L118" i="2"/>
  <c r="F26" i="2"/>
  <c r="D100" i="2"/>
  <c r="F103" i="2"/>
  <c r="F100" i="2" s="1"/>
  <c r="F58" i="2"/>
  <c r="I65" i="2"/>
  <c r="J65" i="2" s="1"/>
  <c r="F66" i="2"/>
  <c r="L67" i="2"/>
  <c r="F76" i="2"/>
  <c r="I79" i="2"/>
  <c r="O79" i="2"/>
  <c r="O83" i="2"/>
  <c r="L84" i="2"/>
  <c r="N90" i="2"/>
  <c r="N84" i="2" s="1"/>
  <c r="N96" i="2"/>
  <c r="N111" i="2"/>
  <c r="O111" i="2" s="1"/>
  <c r="N150" i="2"/>
  <c r="N149" i="2" s="1"/>
  <c r="I83" i="2"/>
  <c r="J83" i="2" s="1"/>
  <c r="I91" i="2"/>
  <c r="J91" i="2" s="1"/>
  <c r="F108" i="2"/>
  <c r="F116" i="2"/>
  <c r="N120" i="2"/>
  <c r="O120" i="2" s="1"/>
  <c r="I123" i="2"/>
  <c r="J123" i="2" s="1"/>
  <c r="H131" i="2"/>
  <c r="H127" i="2" s="1"/>
  <c r="L142" i="2"/>
  <c r="I155" i="2"/>
  <c r="D169" i="2"/>
  <c r="F170" i="2"/>
  <c r="O173" i="2"/>
  <c r="J173" i="2"/>
  <c r="J175" i="2"/>
  <c r="I175" i="2"/>
  <c r="O176" i="2"/>
  <c r="E188" i="2"/>
  <c r="J132" i="2"/>
  <c r="D142" i="2"/>
  <c r="J144" i="2"/>
  <c r="O151" i="2"/>
  <c r="J155" i="2"/>
  <c r="O179" i="2"/>
  <c r="I179" i="2"/>
  <c r="J179" i="2" s="1"/>
  <c r="G188" i="2"/>
  <c r="I217" i="2"/>
  <c r="J217" i="2" s="1"/>
  <c r="H84" i="2"/>
  <c r="H36" i="2" s="1"/>
  <c r="E93" i="2"/>
  <c r="M96" i="2"/>
  <c r="H100" i="2"/>
  <c r="M118" i="2"/>
  <c r="F121" i="2"/>
  <c r="F122" i="2"/>
  <c r="N129" i="2"/>
  <c r="N128" i="2" s="1"/>
  <c r="L131" i="2"/>
  <c r="N132" i="2"/>
  <c r="O132" i="2" s="1"/>
  <c r="N133" i="2"/>
  <c r="O133" i="2" s="1"/>
  <c r="F137" i="2"/>
  <c r="O141" i="2"/>
  <c r="N143" i="2"/>
  <c r="O143" i="2" s="1"/>
  <c r="G150" i="2"/>
  <c r="G149" i="2" s="1"/>
  <c r="F154" i="2"/>
  <c r="F150" i="2" s="1"/>
  <c r="N154" i="2"/>
  <c r="G215" i="2"/>
  <c r="G214" i="2" s="1"/>
  <c r="J254" i="2"/>
  <c r="I254" i="2"/>
  <c r="D128" i="2"/>
  <c r="F129" i="2"/>
  <c r="M131" i="2"/>
  <c r="I136" i="2"/>
  <c r="I153" i="2"/>
  <c r="I193" i="2"/>
  <c r="J193" i="2" s="1"/>
  <c r="I205" i="2"/>
  <c r="J205" i="2"/>
  <c r="D131" i="2"/>
  <c r="G142" i="2"/>
  <c r="G127" i="2" s="1"/>
  <c r="O144" i="2"/>
  <c r="F146" i="2"/>
  <c r="N156" i="2"/>
  <c r="O156" i="2" s="1"/>
  <c r="N157" i="2"/>
  <c r="O157" i="2" s="1"/>
  <c r="L159" i="2"/>
  <c r="H165" i="2"/>
  <c r="H164" i="2" s="1"/>
  <c r="N182" i="2"/>
  <c r="F192" i="2"/>
  <c r="F188" i="2" s="1"/>
  <c r="I196" i="2"/>
  <c r="J196" i="2" s="1"/>
  <c r="M194" i="2"/>
  <c r="M187" i="2" s="1"/>
  <c r="J133" i="2"/>
  <c r="J145" i="2"/>
  <c r="I145" i="2"/>
  <c r="O145" i="2"/>
  <c r="N166" i="2"/>
  <c r="N165" i="2" s="1"/>
  <c r="M165" i="2"/>
  <c r="F167" i="2"/>
  <c r="I168" i="2"/>
  <c r="I167" i="2" s="1"/>
  <c r="N175" i="2"/>
  <c r="O175" i="2" s="1"/>
  <c r="J181" i="2"/>
  <c r="I186" i="2"/>
  <c r="J186" i="2" s="1"/>
  <c r="O186" i="2"/>
  <c r="I203" i="2"/>
  <c r="J203" i="2" s="1"/>
  <c r="O242" i="2"/>
  <c r="I242" i="2"/>
  <c r="J242" i="2" s="1"/>
  <c r="J273" i="2"/>
  <c r="I273" i="2"/>
  <c r="N125" i="2"/>
  <c r="O125" i="2" s="1"/>
  <c r="I126" i="2"/>
  <c r="J126" i="2" s="1"/>
  <c r="N148" i="2"/>
  <c r="L150" i="2"/>
  <c r="M169" i="2"/>
  <c r="N170" i="2"/>
  <c r="N169" i="2" s="1"/>
  <c r="F177" i="2"/>
  <c r="F185" i="2"/>
  <c r="J201" i="2"/>
  <c r="I201" i="2"/>
  <c r="I220" i="2"/>
  <c r="J220" i="2" s="1"/>
  <c r="O220" i="2"/>
  <c r="N268" i="2"/>
  <c r="L266" i="2"/>
  <c r="L265" i="2" s="1"/>
  <c r="I176" i="2"/>
  <c r="J176" i="2" s="1"/>
  <c r="N193" i="2"/>
  <c r="O193" i="2" s="1"/>
  <c r="L194" i="2"/>
  <c r="I195" i="2"/>
  <c r="I200" i="2"/>
  <c r="J200" i="2" s="1"/>
  <c r="I204" i="2"/>
  <c r="J204" i="2" s="1"/>
  <c r="F206" i="2"/>
  <c r="F207" i="2"/>
  <c r="D215" i="2"/>
  <c r="D214" i="2" s="1"/>
  <c r="O221" i="2"/>
  <c r="F225" i="2"/>
  <c r="J226" i="2"/>
  <c r="E241" i="2"/>
  <c r="I243" i="2"/>
  <c r="J243" i="2" s="1"/>
  <c r="I244" i="2"/>
  <c r="N249" i="2"/>
  <c r="N247" i="2" s="1"/>
  <c r="I263" i="2"/>
  <c r="J263" i="2" s="1"/>
  <c r="I271" i="2"/>
  <c r="J271" i="2" s="1"/>
  <c r="J227" i="2"/>
  <c r="I227" i="2"/>
  <c r="I225" i="2" s="1"/>
  <c r="D232" i="2"/>
  <c r="D229" i="2" s="1"/>
  <c r="F233" i="2"/>
  <c r="E234" i="2"/>
  <c r="E229" i="2" s="1"/>
  <c r="L247" i="2"/>
  <c r="I262" i="2"/>
  <c r="J262" i="2" s="1"/>
  <c r="O262" i="2"/>
  <c r="D266" i="2"/>
  <c r="D265" i="2" s="1"/>
  <c r="E178" i="2"/>
  <c r="J191" i="2"/>
  <c r="I198" i="2"/>
  <c r="J198" i="2" s="1"/>
  <c r="O199" i="2"/>
  <c r="J202" i="2"/>
  <c r="I218" i="2"/>
  <c r="J235" i="2"/>
  <c r="I235" i="2"/>
  <c r="I236" i="2"/>
  <c r="J236" i="2" s="1"/>
  <c r="H241" i="2"/>
  <c r="E165" i="2"/>
  <c r="E164" i="2" s="1"/>
  <c r="N189" i="2"/>
  <c r="O189" i="2" s="1"/>
  <c r="D194" i="2"/>
  <c r="D187" i="2" s="1"/>
  <c r="N217" i="2"/>
  <c r="L215" i="2"/>
  <c r="L214" i="2" s="1"/>
  <c r="G229" i="2"/>
  <c r="L241" i="2"/>
  <c r="N244" i="2"/>
  <c r="N241" i="2" s="1"/>
  <c r="I251" i="2"/>
  <c r="J251" i="2" s="1"/>
  <c r="J252" i="2"/>
  <c r="I252" i="2"/>
  <c r="O258" i="2"/>
  <c r="J258" i="2"/>
  <c r="O261" i="2"/>
  <c r="E266" i="2"/>
  <c r="E265" i="2" s="1"/>
  <c r="O269" i="2"/>
  <c r="N273" i="2"/>
  <c r="O273" i="2" s="1"/>
  <c r="H276" i="2"/>
  <c r="H275" i="2" s="1"/>
  <c r="E194" i="2"/>
  <c r="O209" i="2"/>
  <c r="F246" i="2"/>
  <c r="F241" i="2" s="1"/>
  <c r="F249" i="2"/>
  <c r="F247" i="2" s="1"/>
  <c r="D247" i="2"/>
  <c r="I259" i="2"/>
  <c r="J259" i="2" s="1"/>
  <c r="O260" i="2"/>
  <c r="I267" i="2"/>
  <c r="I268" i="2"/>
  <c r="J268" i="2" s="1"/>
  <c r="O268" i="2"/>
  <c r="G266" i="2"/>
  <c r="G265" i="2" s="1"/>
  <c r="I190" i="2"/>
  <c r="J190" i="2" s="1"/>
  <c r="I223" i="2"/>
  <c r="N236" i="2"/>
  <c r="N234" i="2" s="1"/>
  <c r="L234" i="2"/>
  <c r="L229" i="2" s="1"/>
  <c r="I239" i="2"/>
  <c r="J239" i="2" s="1"/>
  <c r="O274" i="2"/>
  <c r="J274" i="2"/>
  <c r="I199" i="2"/>
  <c r="N202" i="2"/>
  <c r="O202" i="2" s="1"/>
  <c r="J216" i="2"/>
  <c r="O218" i="2"/>
  <c r="J218" i="2"/>
  <c r="E215" i="2"/>
  <c r="E214" i="2" s="1"/>
  <c r="F222" i="2"/>
  <c r="F215" i="2" s="1"/>
  <c r="I255" i="2"/>
  <c r="J255" i="2" s="1"/>
  <c r="O255" i="2"/>
  <c r="F278" i="2"/>
  <c r="I221" i="2"/>
  <c r="J221" i="2" s="1"/>
  <c r="N233" i="2"/>
  <c r="N232" i="2" s="1"/>
  <c r="I237" i="2"/>
  <c r="J237" i="2" s="1"/>
  <c r="F238" i="2"/>
  <c r="F234" i="2" s="1"/>
  <c r="I245" i="2"/>
  <c r="J245" i="2" s="1"/>
  <c r="I253" i="2"/>
  <c r="J253" i="2" s="1"/>
  <c r="I261" i="2"/>
  <c r="I269" i="2"/>
  <c r="F270" i="2"/>
  <c r="I277" i="2"/>
  <c r="I248" i="2"/>
  <c r="J248" i="2" s="1"/>
  <c r="I256" i="2"/>
  <c r="I264" i="2"/>
  <c r="J264" i="2" s="1"/>
  <c r="I272" i="2"/>
  <c r="J224" i="2"/>
  <c r="N231" i="2"/>
  <c r="N230" i="2" s="1"/>
  <c r="J256" i="2"/>
  <c r="N226" i="2"/>
  <c r="N225" i="2" s="1"/>
  <c r="F231" i="2"/>
  <c r="F93" i="2" l="1"/>
  <c r="J272" i="2"/>
  <c r="N215" i="2"/>
  <c r="N214" i="2" s="1"/>
  <c r="J141" i="2"/>
  <c r="F96" i="2"/>
  <c r="N80" i="2"/>
  <c r="M57" i="2"/>
  <c r="M36" i="2" s="1"/>
  <c r="H7" i="2"/>
  <c r="I124" i="2"/>
  <c r="J124" i="2" s="1"/>
  <c r="J208" i="2"/>
  <c r="I102" i="2"/>
  <c r="F77" i="2"/>
  <c r="I25" i="2"/>
  <c r="J25" i="2" s="1"/>
  <c r="I16" i="2"/>
  <c r="J16" i="2" s="1"/>
  <c r="N115" i="2"/>
  <c r="O75" i="2"/>
  <c r="O184" i="2"/>
  <c r="L7" i="2"/>
  <c r="O174" i="2"/>
  <c r="O30" i="2"/>
  <c r="O213" i="2"/>
  <c r="O212" i="2" s="1"/>
  <c r="H99" i="2"/>
  <c r="I257" i="2"/>
  <c r="J257" i="2" s="1"/>
  <c r="I211" i="2"/>
  <c r="J211" i="2" s="1"/>
  <c r="I197" i="2"/>
  <c r="J197" i="2" s="1"/>
  <c r="I86" i="2"/>
  <c r="J86" i="2" s="1"/>
  <c r="O110" i="2"/>
  <c r="O208" i="2"/>
  <c r="O106" i="2"/>
  <c r="O105" i="2" s="1"/>
  <c r="J151" i="2"/>
  <c r="E99" i="2"/>
  <c r="J209" i="2"/>
  <c r="O168" i="2"/>
  <c r="O167" i="2" s="1"/>
  <c r="N49" i="2"/>
  <c r="I213" i="2"/>
  <c r="L187" i="2"/>
  <c r="L163" i="2" s="1"/>
  <c r="G36" i="2"/>
  <c r="O48" i="2"/>
  <c r="O15" i="2"/>
  <c r="N17" i="2"/>
  <c r="J153" i="2"/>
  <c r="J10" i="2"/>
  <c r="O64" i="2"/>
  <c r="N240" i="2"/>
  <c r="N266" i="2"/>
  <c r="N265" i="2" s="1"/>
  <c r="H163" i="2"/>
  <c r="O153" i="2"/>
  <c r="L99" i="2"/>
  <c r="D7" i="2"/>
  <c r="J160" i="2"/>
  <c r="N67" i="2"/>
  <c r="N57" i="2" s="1"/>
  <c r="O51" i="2"/>
  <c r="O49" i="2" s="1"/>
  <c r="J210" i="2"/>
  <c r="J250" i="2"/>
  <c r="O210" i="2"/>
  <c r="O250" i="2"/>
  <c r="F131" i="2"/>
  <c r="J131" i="2" s="1"/>
  <c r="J68" i="2"/>
  <c r="F29" i="2"/>
  <c r="E240" i="2"/>
  <c r="E228" i="2" s="1"/>
  <c r="F49" i="2"/>
  <c r="N43" i="2"/>
  <c r="I64" i="2"/>
  <c r="J64" i="2" s="1"/>
  <c r="I30" i="2"/>
  <c r="J30" i="2" s="1"/>
  <c r="G7" i="2"/>
  <c r="N107" i="2"/>
  <c r="N12" i="2"/>
  <c r="O56" i="2"/>
  <c r="M127" i="2"/>
  <c r="O96" i="2"/>
  <c r="M228" i="2"/>
  <c r="O67" i="2"/>
  <c r="I97" i="2"/>
  <c r="F183" i="2"/>
  <c r="F182" i="2" s="1"/>
  <c r="N178" i="2"/>
  <c r="F118" i="2"/>
  <c r="O71" i="2"/>
  <c r="I9" i="2"/>
  <c r="I8" i="2" s="1"/>
  <c r="J8" i="2" s="1"/>
  <c r="I71" i="2"/>
  <c r="J71" i="2" s="1"/>
  <c r="L240" i="2"/>
  <c r="L228" i="2" s="1"/>
  <c r="G187" i="2"/>
  <c r="G163" i="2" s="1"/>
  <c r="J171" i="2"/>
  <c r="D99" i="2"/>
  <c r="D57" i="2"/>
  <c r="D36" i="2" s="1"/>
  <c r="O138" i="2"/>
  <c r="J138" i="2"/>
  <c r="I138" i="2"/>
  <c r="N164" i="2"/>
  <c r="O171" i="2"/>
  <c r="J148" i="2"/>
  <c r="E7" i="2"/>
  <c r="I184" i="2"/>
  <c r="O35" i="2"/>
  <c r="O34" i="2" s="1"/>
  <c r="N72" i="2"/>
  <c r="O90" i="2"/>
  <c r="O45" i="2"/>
  <c r="O130" i="2"/>
  <c r="I130" i="2"/>
  <c r="J130" i="2" s="1"/>
  <c r="H240" i="2"/>
  <c r="H228" i="2" s="1"/>
  <c r="F194" i="2"/>
  <c r="F187" i="2" s="1"/>
  <c r="L149" i="2"/>
  <c r="J106" i="2"/>
  <c r="D240" i="2"/>
  <c r="D228" i="2" s="1"/>
  <c r="O148" i="2"/>
  <c r="O140" i="2"/>
  <c r="O139" i="2" s="1"/>
  <c r="O93" i="2"/>
  <c r="O191" i="2"/>
  <c r="I191" i="2"/>
  <c r="O160" i="2"/>
  <c r="O159" i="2" s="1"/>
  <c r="F159" i="2"/>
  <c r="J159" i="2" s="1"/>
  <c r="I140" i="2"/>
  <c r="I139" i="2" s="1"/>
  <c r="J140" i="2"/>
  <c r="F139" i="2"/>
  <c r="J139" i="2" s="1"/>
  <c r="O217" i="2"/>
  <c r="E36" i="2"/>
  <c r="M99" i="2"/>
  <c r="G240" i="2"/>
  <c r="G228" i="2" s="1"/>
  <c r="M149" i="2"/>
  <c r="F214" i="2"/>
  <c r="F240" i="2"/>
  <c r="J277" i="2"/>
  <c r="O8" i="2"/>
  <c r="I238" i="2"/>
  <c r="I234" i="2" s="1"/>
  <c r="J234" i="2" s="1"/>
  <c r="O238" i="2"/>
  <c r="J225" i="2"/>
  <c r="J167" i="2"/>
  <c r="O146" i="2"/>
  <c r="O142" i="2" s="1"/>
  <c r="J146" i="2"/>
  <c r="I146" i="2"/>
  <c r="I142" i="2" s="1"/>
  <c r="F142" i="2"/>
  <c r="J142" i="2" s="1"/>
  <c r="N194" i="2"/>
  <c r="O76" i="2"/>
  <c r="I76" i="2"/>
  <c r="J76" i="2" s="1"/>
  <c r="I26" i="2"/>
  <c r="J26" i="2" s="1"/>
  <c r="O26" i="2"/>
  <c r="I180" i="2"/>
  <c r="J180" i="2" s="1"/>
  <c r="O180" i="2"/>
  <c r="O178" i="2" s="1"/>
  <c r="J135" i="2"/>
  <c r="I135" i="2"/>
  <c r="I131" i="2" s="1"/>
  <c r="O135" i="2"/>
  <c r="I24" i="2"/>
  <c r="J24" i="2" s="1"/>
  <c r="O24" i="2"/>
  <c r="F23" i="2"/>
  <c r="J195" i="2"/>
  <c r="O244" i="2"/>
  <c r="O226" i="2"/>
  <c r="O225" i="2" s="1"/>
  <c r="I185" i="2"/>
  <c r="J185" i="2" s="1"/>
  <c r="O185" i="2"/>
  <c r="O183" i="2" s="1"/>
  <c r="O182" i="2" s="1"/>
  <c r="M164" i="2"/>
  <c r="M163" i="2" s="1"/>
  <c r="J137" i="2"/>
  <c r="I137" i="2"/>
  <c r="O137" i="2"/>
  <c r="E187" i="2"/>
  <c r="E163" i="2" s="1"/>
  <c r="L57" i="2"/>
  <c r="L36" i="2" s="1"/>
  <c r="J168" i="2"/>
  <c r="I73" i="2"/>
  <c r="J73" i="2" s="1"/>
  <c r="F72" i="2"/>
  <c r="O73" i="2"/>
  <c r="O32" i="2"/>
  <c r="O66" i="2"/>
  <c r="I66" i="2"/>
  <c r="J66" i="2" s="1"/>
  <c r="I87" i="2"/>
  <c r="I84" i="2" s="1"/>
  <c r="O87" i="2"/>
  <c r="O84" i="2" s="1"/>
  <c r="O162" i="2"/>
  <c r="O161" i="2" s="1"/>
  <c r="F161" i="2"/>
  <c r="I162" i="2"/>
  <c r="I161" i="2" s="1"/>
  <c r="I270" i="2"/>
  <c r="J270" i="2" s="1"/>
  <c r="O270" i="2"/>
  <c r="O266" i="2" s="1"/>
  <c r="O265" i="2" s="1"/>
  <c r="I177" i="2"/>
  <c r="J177" i="2" s="1"/>
  <c r="O177" i="2"/>
  <c r="I129" i="2"/>
  <c r="J129" i="2" s="1"/>
  <c r="O129" i="2"/>
  <c r="O128" i="2" s="1"/>
  <c r="F128" i="2"/>
  <c r="F165" i="2"/>
  <c r="J166" i="2"/>
  <c r="I166" i="2"/>
  <c r="O166" i="2"/>
  <c r="O165" i="2" s="1"/>
  <c r="J102" i="2"/>
  <c r="I96" i="2"/>
  <c r="J96" i="2" s="1"/>
  <c r="F61" i="2"/>
  <c r="O62" i="2"/>
  <c r="O61" i="2" s="1"/>
  <c r="I62" i="2"/>
  <c r="I61" i="2" s="1"/>
  <c r="I158" i="2"/>
  <c r="J158" i="2" s="1"/>
  <c r="O158" i="2"/>
  <c r="I53" i="2"/>
  <c r="I49" i="2" s="1"/>
  <c r="O53" i="2"/>
  <c r="O40" i="2"/>
  <c r="O37" i="2" s="1"/>
  <c r="N118" i="2"/>
  <c r="I249" i="2"/>
  <c r="J249" i="2" s="1"/>
  <c r="O249" i="2"/>
  <c r="O247" i="2" s="1"/>
  <c r="N131" i="2"/>
  <c r="F115" i="2"/>
  <c r="I116" i="2"/>
  <c r="I115" i="2" s="1"/>
  <c r="O116" i="2"/>
  <c r="O115" i="2" s="1"/>
  <c r="I246" i="2"/>
  <c r="J246" i="2" s="1"/>
  <c r="O246" i="2"/>
  <c r="O207" i="2"/>
  <c r="I207" i="2"/>
  <c r="D127" i="2"/>
  <c r="O154" i="2"/>
  <c r="I154" i="2"/>
  <c r="I150" i="2" s="1"/>
  <c r="L127" i="2"/>
  <c r="F107" i="2"/>
  <c r="I108" i="2"/>
  <c r="I107" i="2" s="1"/>
  <c r="O108" i="2"/>
  <c r="O107" i="2" s="1"/>
  <c r="J119" i="2"/>
  <c r="D164" i="2"/>
  <c r="D163" i="2" s="1"/>
  <c r="J97" i="2"/>
  <c r="I93" i="2"/>
  <c r="F12" i="2"/>
  <c r="I13" i="2"/>
  <c r="O13" i="2"/>
  <c r="I37" i="2"/>
  <c r="J37" i="2" s="1"/>
  <c r="I170" i="2"/>
  <c r="O170" i="2"/>
  <c r="F169" i="2"/>
  <c r="J170" i="2"/>
  <c r="F57" i="2"/>
  <c r="J67" i="2"/>
  <c r="I231" i="2"/>
  <c r="I230" i="2" s="1"/>
  <c r="O231" i="2"/>
  <c r="O230" i="2" s="1"/>
  <c r="F230" i="2"/>
  <c r="J231" i="2"/>
  <c r="J267" i="2"/>
  <c r="I183" i="2"/>
  <c r="I182" i="2" s="1"/>
  <c r="J184" i="2"/>
  <c r="I212" i="2"/>
  <c r="J212" i="2" s="1"/>
  <c r="J213" i="2"/>
  <c r="J222" i="2"/>
  <c r="I222" i="2"/>
  <c r="I215" i="2" s="1"/>
  <c r="I214" i="2" s="1"/>
  <c r="O222" i="2"/>
  <c r="F266" i="2"/>
  <c r="N188" i="2"/>
  <c r="N187" i="2" s="1"/>
  <c r="N163" i="2" s="1"/>
  <c r="O236" i="2"/>
  <c r="F232" i="2"/>
  <c r="J232" i="2" s="1"/>
  <c r="J233" i="2"/>
  <c r="I233" i="2"/>
  <c r="I232" i="2" s="1"/>
  <c r="O233" i="2"/>
  <c r="O232" i="2" s="1"/>
  <c r="I206" i="2"/>
  <c r="O206" i="2"/>
  <c r="J206" i="2"/>
  <c r="O58" i="2"/>
  <c r="J58" i="2"/>
  <c r="I58" i="2"/>
  <c r="O78" i="2"/>
  <c r="O77" i="2" s="1"/>
  <c r="F80" i="2"/>
  <c r="I81" i="2"/>
  <c r="I80" i="2" s="1"/>
  <c r="O81" i="2"/>
  <c r="O80" i="2" s="1"/>
  <c r="J94" i="2"/>
  <c r="N7" i="2"/>
  <c r="J50" i="2"/>
  <c r="N142" i="2"/>
  <c r="O122" i="2"/>
  <c r="I122" i="2"/>
  <c r="J122" i="2" s="1"/>
  <c r="I103" i="2"/>
  <c r="I100" i="2" s="1"/>
  <c r="O103" i="2"/>
  <c r="O100" i="2" s="1"/>
  <c r="J93" i="2"/>
  <c r="I43" i="2"/>
  <c r="J43" i="2" s="1"/>
  <c r="J44" i="2"/>
  <c r="I77" i="2"/>
  <c r="N229" i="2"/>
  <c r="I278" i="2"/>
  <c r="I276" i="2" s="1"/>
  <c r="I275" i="2" s="1"/>
  <c r="F276" i="2"/>
  <c r="O278" i="2"/>
  <c r="O276" i="2" s="1"/>
  <c r="O275" i="2" s="1"/>
  <c r="I241" i="2"/>
  <c r="I192" i="2"/>
  <c r="O192" i="2"/>
  <c r="O188" i="2" s="1"/>
  <c r="I121" i="2"/>
  <c r="I118" i="2" s="1"/>
  <c r="J118" i="2" s="1"/>
  <c r="O121" i="2"/>
  <c r="F84" i="2"/>
  <c r="F17" i="2"/>
  <c r="O18" i="2"/>
  <c r="O17" i="2" s="1"/>
  <c r="I18" i="2"/>
  <c r="I17" i="2" s="1"/>
  <c r="J189" i="2"/>
  <c r="J78" i="2"/>
  <c r="J115" i="2" l="1"/>
  <c r="J49" i="2"/>
  <c r="N228" i="2"/>
  <c r="O29" i="2"/>
  <c r="N36" i="2"/>
  <c r="I57" i="2"/>
  <c r="J57" i="2" s="1"/>
  <c r="O43" i="2"/>
  <c r="J77" i="2"/>
  <c r="O12" i="2"/>
  <c r="O241" i="2"/>
  <c r="O240" i="2" s="1"/>
  <c r="I188" i="2"/>
  <c r="J188" i="2" s="1"/>
  <c r="I12" i="2"/>
  <c r="O23" i="2"/>
  <c r="I29" i="2"/>
  <c r="J29" i="2" s="1"/>
  <c r="M279" i="2"/>
  <c r="O194" i="2"/>
  <c r="O187" i="2" s="1"/>
  <c r="N99" i="2"/>
  <c r="N279" i="2" s="1"/>
  <c r="O215" i="2"/>
  <c r="O214" i="2" s="1"/>
  <c r="J278" i="2"/>
  <c r="O150" i="2"/>
  <c r="O149" i="2" s="1"/>
  <c r="J116" i="2"/>
  <c r="H279" i="2"/>
  <c r="D279" i="2"/>
  <c r="J18" i="2"/>
  <c r="O57" i="2"/>
  <c r="J192" i="2"/>
  <c r="I194" i="2"/>
  <c r="J194" i="2" s="1"/>
  <c r="J17" i="2"/>
  <c r="J161" i="2"/>
  <c r="N127" i="2"/>
  <c r="O131" i="2"/>
  <c r="E279" i="2"/>
  <c r="J121" i="2"/>
  <c r="J13" i="2"/>
  <c r="I128" i="2"/>
  <c r="L279" i="2"/>
  <c r="O118" i="2"/>
  <c r="O99" i="2" s="1"/>
  <c r="J9" i="2"/>
  <c r="J12" i="2"/>
  <c r="I72" i="2"/>
  <c r="J72" i="2" s="1"/>
  <c r="I266" i="2"/>
  <c r="I265" i="2" s="1"/>
  <c r="I149" i="2"/>
  <c r="J150" i="2"/>
  <c r="I99" i="2"/>
  <c r="J100" i="2"/>
  <c r="J214" i="2"/>
  <c r="J108" i="2"/>
  <c r="J276" i="2"/>
  <c r="F275" i="2"/>
  <c r="J275" i="2" s="1"/>
  <c r="J62" i="2"/>
  <c r="F99" i="2"/>
  <c r="J103" i="2"/>
  <c r="F229" i="2"/>
  <c r="J230" i="2"/>
  <c r="J154" i="2"/>
  <c r="J53" i="2"/>
  <c r="I247" i="2"/>
  <c r="J247" i="2" s="1"/>
  <c r="F149" i="2"/>
  <c r="J183" i="2"/>
  <c r="J81" i="2"/>
  <c r="F127" i="2"/>
  <c r="J128" i="2"/>
  <c r="J87" i="2"/>
  <c r="F36" i="2"/>
  <c r="J238" i="2"/>
  <c r="J165" i="2"/>
  <c r="F164" i="2"/>
  <c r="I229" i="2"/>
  <c r="O127" i="2"/>
  <c r="J84" i="2"/>
  <c r="I178" i="2"/>
  <c r="J178" i="2" s="1"/>
  <c r="O169" i="2"/>
  <c r="O164" i="2" s="1"/>
  <c r="F7" i="2"/>
  <c r="J80" i="2"/>
  <c r="O234" i="2"/>
  <c r="O229" i="2" s="1"/>
  <c r="O228" i="2" s="1"/>
  <c r="I169" i="2"/>
  <c r="J169" i="2" s="1"/>
  <c r="I165" i="2"/>
  <c r="I164" i="2" s="1"/>
  <c r="I127" i="2"/>
  <c r="J162" i="2"/>
  <c r="G279" i="2"/>
  <c r="J215" i="2"/>
  <c r="J207" i="2"/>
  <c r="O72" i="2"/>
  <c r="F265" i="2"/>
  <c r="J107" i="2"/>
  <c r="J182" i="2"/>
  <c r="J61" i="2"/>
  <c r="I23" i="2"/>
  <c r="I7" i="2" s="1"/>
  <c r="J241" i="2"/>
  <c r="O7" i="2" l="1"/>
  <c r="O163" i="2"/>
  <c r="O36" i="2"/>
  <c r="O279" i="2" s="1"/>
  <c r="I187" i="2"/>
  <c r="J187" i="2" s="1"/>
  <c r="I36" i="2"/>
  <c r="J149" i="2"/>
  <c r="J23" i="2"/>
  <c r="J266" i="2"/>
  <c r="J265" i="2"/>
  <c r="I240" i="2"/>
  <c r="J240" i="2" s="1"/>
  <c r="F163" i="2"/>
  <c r="J164" i="2"/>
  <c r="J99" i="2"/>
  <c r="J7" i="2"/>
  <c r="J127" i="2"/>
  <c r="F228" i="2"/>
  <c r="J229" i="2"/>
  <c r="I163" i="2" l="1"/>
  <c r="I279" i="2" s="1"/>
  <c r="J36" i="2"/>
  <c r="I228" i="2"/>
  <c r="J228" i="2"/>
  <c r="F279" i="2"/>
  <c r="J163" i="2" l="1"/>
  <c r="J279" i="2"/>
  <c r="AG50" i="1"/>
  <c r="AF50" i="1"/>
  <c r="AE50" i="1"/>
  <c r="AD50" i="1"/>
  <c r="AC50" i="1"/>
  <c r="AB50" i="1"/>
  <c r="AA50" i="1"/>
  <c r="Z50" i="1"/>
  <c r="Y50" i="1"/>
  <c r="O50" i="1" s="1"/>
  <c r="X50" i="1"/>
  <c r="W50" i="1"/>
  <c r="V50" i="1"/>
  <c r="M50" i="1"/>
  <c r="L50" i="1"/>
  <c r="AG49" i="1"/>
  <c r="AG48" i="1" s="1"/>
  <c r="AF49" i="1"/>
  <c r="AE49" i="1"/>
  <c r="AE48" i="1" s="1"/>
  <c r="AD49" i="1"/>
  <c r="AD48" i="1" s="1"/>
  <c r="AC49" i="1"/>
  <c r="AB49" i="1"/>
  <c r="AB48" i="1" s="1"/>
  <c r="AA49" i="1"/>
  <c r="Z49" i="1"/>
  <c r="Y49" i="1"/>
  <c r="Y48" i="1" s="1"/>
  <c r="X49" i="1"/>
  <c r="W49" i="1"/>
  <c r="V49" i="1"/>
  <c r="M49" i="1"/>
  <c r="L49" i="1"/>
  <c r="N49" i="1" s="1"/>
  <c r="W48" i="1"/>
  <c r="S48" i="1"/>
  <c r="M48" i="1"/>
  <c r="AG47" i="1"/>
  <c r="AG46" i="1" s="1"/>
  <c r="AG45" i="1" s="1"/>
  <c r="AF47" i="1"/>
  <c r="AE47" i="1"/>
  <c r="AD47" i="1"/>
  <c r="AD46" i="1" s="1"/>
  <c r="AD45" i="1" s="1"/>
  <c r="AC47" i="1"/>
  <c r="AB47" i="1"/>
  <c r="AB46" i="1" s="1"/>
  <c r="AB45" i="1" s="1"/>
  <c r="AA47" i="1"/>
  <c r="AA46" i="1" s="1"/>
  <c r="AA45" i="1" s="1"/>
  <c r="Z47" i="1"/>
  <c r="Z46" i="1" s="1"/>
  <c r="Z45" i="1" s="1"/>
  <c r="Y47" i="1"/>
  <c r="Y46" i="1" s="1"/>
  <c r="Y45" i="1" s="1"/>
  <c r="X47" i="1"/>
  <c r="W47" i="1"/>
  <c r="O47" i="1" s="1"/>
  <c r="O46" i="1" s="1"/>
  <c r="O45" i="1" s="1"/>
  <c r="V47" i="1"/>
  <c r="M47" i="1"/>
  <c r="M46" i="1" s="1"/>
  <c r="M45" i="1" s="1"/>
  <c r="L47" i="1"/>
  <c r="AF46" i="1"/>
  <c r="AF45" i="1" s="1"/>
  <c r="AE46" i="1"/>
  <c r="AE45" i="1" s="1"/>
  <c r="AC46" i="1"/>
  <c r="AC45" i="1" s="1"/>
  <c r="X46" i="1"/>
  <c r="X45" i="1" s="1"/>
  <c r="S46" i="1"/>
  <c r="S45" i="1"/>
  <c r="AH43" i="1"/>
  <c r="P43" i="1" s="1"/>
  <c r="P42" i="1" s="1"/>
  <c r="AG43" i="1"/>
  <c r="AG42" i="1" s="1"/>
  <c r="AF43" i="1"/>
  <c r="AF42" i="1" s="1"/>
  <c r="AE43" i="1"/>
  <c r="AE42" i="1" s="1"/>
  <c r="AD43" i="1"/>
  <c r="AD42" i="1" s="1"/>
  <c r="AC43" i="1"/>
  <c r="AC42" i="1" s="1"/>
  <c r="AB43" i="1"/>
  <c r="AB42" i="1" s="1"/>
  <c r="AA43" i="1"/>
  <c r="AA42" i="1" s="1"/>
  <c r="Z43" i="1"/>
  <c r="Y43" i="1"/>
  <c r="Y42" i="1" s="1"/>
  <c r="X43" i="1"/>
  <c r="X42" i="1" s="1"/>
  <c r="W43" i="1"/>
  <c r="W42" i="1" s="1"/>
  <c r="V43" i="1"/>
  <c r="V42" i="1" s="1"/>
  <c r="L43" i="1"/>
  <c r="N43" i="1" s="1"/>
  <c r="Z42" i="1"/>
  <c r="S42" i="1"/>
  <c r="M42" i="1"/>
  <c r="AG41" i="1"/>
  <c r="AF41" i="1"/>
  <c r="AE41" i="1"/>
  <c r="AD41" i="1"/>
  <c r="AC41" i="1"/>
  <c r="AB41" i="1"/>
  <c r="AA41" i="1"/>
  <c r="Z41" i="1"/>
  <c r="Y41" i="1"/>
  <c r="X41" i="1"/>
  <c r="W41" i="1"/>
  <c r="V41" i="1"/>
  <c r="M41" i="1"/>
  <c r="L41" i="1"/>
  <c r="AG40" i="1"/>
  <c r="AF40" i="1"/>
  <c r="AE40" i="1"/>
  <c r="AD40" i="1"/>
  <c r="AC40" i="1"/>
  <c r="AB40" i="1"/>
  <c r="AA40" i="1"/>
  <c r="Z40" i="1"/>
  <c r="Y40" i="1"/>
  <c r="X40" i="1"/>
  <c r="W40" i="1"/>
  <c r="O40" i="1" s="1"/>
  <c r="V40" i="1"/>
  <c r="M40" i="1"/>
  <c r="L40" i="1"/>
  <c r="AG39" i="1"/>
  <c r="AF39" i="1"/>
  <c r="AE39" i="1"/>
  <c r="AD39" i="1"/>
  <c r="AC39" i="1"/>
  <c r="AB39" i="1"/>
  <c r="AA39" i="1"/>
  <c r="Z39" i="1"/>
  <c r="Y39" i="1"/>
  <c r="O39" i="1" s="1"/>
  <c r="X39" i="1"/>
  <c r="W39" i="1"/>
  <c r="V39" i="1"/>
  <c r="M39" i="1"/>
  <c r="L39" i="1"/>
  <c r="AG38" i="1"/>
  <c r="AF38" i="1"/>
  <c r="AE38" i="1"/>
  <c r="AD38" i="1"/>
  <c r="AC38" i="1"/>
  <c r="AB38" i="1"/>
  <c r="AA38" i="1"/>
  <c r="Z38" i="1"/>
  <c r="Y38" i="1"/>
  <c r="X38" i="1"/>
  <c r="W38" i="1"/>
  <c r="V38" i="1"/>
  <c r="M38" i="1"/>
  <c r="L38" i="1"/>
  <c r="S37" i="1"/>
  <c r="AG34" i="1"/>
  <c r="AG33" i="1" s="1"/>
  <c r="AF34" i="1"/>
  <c r="AF33" i="1" s="1"/>
  <c r="AE34" i="1"/>
  <c r="AD34" i="1"/>
  <c r="AD33" i="1" s="1"/>
  <c r="AC34" i="1"/>
  <c r="AC33" i="1" s="1"/>
  <c r="AB34" i="1"/>
  <c r="AB33" i="1" s="1"/>
  <c r="AA34" i="1"/>
  <c r="AA33" i="1" s="1"/>
  <c r="Z34" i="1"/>
  <c r="Z33" i="1" s="1"/>
  <c r="Y34" i="1"/>
  <c r="Y33" i="1" s="1"/>
  <c r="X34" i="1"/>
  <c r="X33" i="1" s="1"/>
  <c r="W34" i="1"/>
  <c r="W33" i="1" s="1"/>
  <c r="V34" i="1"/>
  <c r="O34" i="1" s="1"/>
  <c r="O33" i="1" s="1"/>
  <c r="M34" i="1"/>
  <c r="M33" i="1" s="1"/>
  <c r="AE33" i="1"/>
  <c r="S33" i="1"/>
  <c r="L33" i="1"/>
  <c r="AG32" i="1"/>
  <c r="AF32" i="1"/>
  <c r="AE32" i="1"/>
  <c r="AD32" i="1"/>
  <c r="AC32" i="1"/>
  <c r="AB32" i="1"/>
  <c r="AA32" i="1"/>
  <c r="Z32" i="1"/>
  <c r="Y32" i="1"/>
  <c r="O32" i="1" s="1"/>
  <c r="X32" i="1"/>
  <c r="W32" i="1"/>
  <c r="V32" i="1"/>
  <c r="M32" i="1"/>
  <c r="N32" i="1" s="1"/>
  <c r="L32" i="1"/>
  <c r="AG31" i="1"/>
  <c r="AF31" i="1"/>
  <c r="AE31" i="1"/>
  <c r="AD31" i="1"/>
  <c r="AC31" i="1"/>
  <c r="AB31" i="1"/>
  <c r="AA31" i="1"/>
  <c r="Z31" i="1"/>
  <c r="Y31" i="1"/>
  <c r="O31" i="1" s="1"/>
  <c r="X31" i="1"/>
  <c r="W31" i="1"/>
  <c r="V31" i="1"/>
  <c r="R31" i="1" s="1"/>
  <c r="T31" i="1" s="1"/>
  <c r="M31" i="1"/>
  <c r="L31" i="1"/>
  <c r="N31" i="1" s="1"/>
  <c r="AG30" i="1"/>
  <c r="AF30" i="1"/>
  <c r="AE30" i="1"/>
  <c r="AD30" i="1"/>
  <c r="AC30" i="1"/>
  <c r="AB30" i="1"/>
  <c r="AA30" i="1"/>
  <c r="Z30" i="1"/>
  <c r="Z28" i="1" s="1"/>
  <c r="Y30" i="1"/>
  <c r="X30" i="1"/>
  <c r="W30" i="1"/>
  <c r="O30" i="1" s="1"/>
  <c r="V30" i="1"/>
  <c r="M30" i="1"/>
  <c r="N30" i="1" s="1"/>
  <c r="L30" i="1"/>
  <c r="AG29" i="1"/>
  <c r="AF29" i="1"/>
  <c r="AE29" i="1"/>
  <c r="AD29" i="1"/>
  <c r="AC29" i="1"/>
  <c r="AB29" i="1"/>
  <c r="AA29" i="1"/>
  <c r="Z29" i="1"/>
  <c r="Y29" i="1"/>
  <c r="X29" i="1"/>
  <c r="W29" i="1"/>
  <c r="V29" i="1"/>
  <c r="O29" i="1"/>
  <c r="M29" i="1"/>
  <c r="L29" i="1"/>
  <c r="S28" i="1"/>
  <c r="S27" i="1" s="1"/>
  <c r="AG26" i="1"/>
  <c r="AF26" i="1"/>
  <c r="AE26" i="1"/>
  <c r="AD26" i="1"/>
  <c r="AC26" i="1"/>
  <c r="AB26" i="1"/>
  <c r="AA26" i="1"/>
  <c r="Z26" i="1"/>
  <c r="Y26" i="1"/>
  <c r="O26" i="1" s="1"/>
  <c r="X26" i="1"/>
  <c r="W26" i="1"/>
  <c r="V26" i="1"/>
  <c r="M26" i="1"/>
  <c r="L26" i="1"/>
  <c r="AG25" i="1"/>
  <c r="AF25" i="1"/>
  <c r="AE25" i="1"/>
  <c r="AD25" i="1"/>
  <c r="AC25" i="1"/>
  <c r="AB25" i="1"/>
  <c r="AA25" i="1"/>
  <c r="AA23" i="1" s="1"/>
  <c r="AA22" i="1" s="1"/>
  <c r="Z25" i="1"/>
  <c r="Y25" i="1"/>
  <c r="X25" i="1"/>
  <c r="W25" i="1"/>
  <c r="O25" i="1" s="1"/>
  <c r="V25" i="1"/>
  <c r="M25" i="1"/>
  <c r="L25" i="1"/>
  <c r="N25" i="1" s="1"/>
  <c r="AG24" i="1"/>
  <c r="AF24" i="1"/>
  <c r="AE24" i="1"/>
  <c r="AD24" i="1"/>
  <c r="AC24" i="1"/>
  <c r="AB24" i="1"/>
  <c r="AA24" i="1"/>
  <c r="Z24" i="1"/>
  <c r="Z23" i="1" s="1"/>
  <c r="Z22" i="1" s="1"/>
  <c r="Y24" i="1"/>
  <c r="O24" i="1" s="1"/>
  <c r="X24" i="1"/>
  <c r="W24" i="1"/>
  <c r="V24" i="1"/>
  <c r="R24" i="1" s="1"/>
  <c r="M24" i="1"/>
  <c r="M23" i="1" s="1"/>
  <c r="M22" i="1" s="1"/>
  <c r="L24" i="1"/>
  <c r="S23" i="1"/>
  <c r="S22" i="1" s="1"/>
  <c r="AG21" i="1"/>
  <c r="AF21" i="1"/>
  <c r="AE21" i="1"/>
  <c r="AD21" i="1"/>
  <c r="AC21" i="1"/>
  <c r="AB21" i="1"/>
  <c r="AA21" i="1"/>
  <c r="Z21" i="1"/>
  <c r="Y21" i="1"/>
  <c r="X21" i="1"/>
  <c r="W21" i="1"/>
  <c r="O21" i="1" s="1"/>
  <c r="V21" i="1"/>
  <c r="M21" i="1"/>
  <c r="L21" i="1"/>
  <c r="AG20" i="1"/>
  <c r="AF20" i="1"/>
  <c r="AE20" i="1"/>
  <c r="AD20" i="1"/>
  <c r="AC20" i="1"/>
  <c r="AB20" i="1"/>
  <c r="AA20" i="1"/>
  <c r="Z20" i="1"/>
  <c r="Y20" i="1"/>
  <c r="X20" i="1"/>
  <c r="W20" i="1"/>
  <c r="V20" i="1"/>
  <c r="M20" i="1"/>
  <c r="L20" i="1"/>
  <c r="AB19" i="1"/>
  <c r="S19" i="1"/>
  <c r="AG18" i="1"/>
  <c r="AF18" i="1"/>
  <c r="AE18" i="1"/>
  <c r="AD18" i="1"/>
  <c r="AC18" i="1"/>
  <c r="AB18" i="1"/>
  <c r="AA18" i="1"/>
  <c r="Z18" i="1"/>
  <c r="Y18" i="1"/>
  <c r="O18" i="1" s="1"/>
  <c r="X18" i="1"/>
  <c r="W18" i="1"/>
  <c r="V18" i="1"/>
  <c r="M18" i="1"/>
  <c r="L18" i="1"/>
  <c r="AG17" i="1"/>
  <c r="AF17" i="1"/>
  <c r="AE17" i="1"/>
  <c r="AE16" i="1" s="1"/>
  <c r="AD17" i="1"/>
  <c r="AC17" i="1"/>
  <c r="AB17" i="1"/>
  <c r="AA17" i="1"/>
  <c r="Z17" i="1"/>
  <c r="Z16" i="1" s="1"/>
  <c r="Y17" i="1"/>
  <c r="X17" i="1"/>
  <c r="W17" i="1"/>
  <c r="O17" i="1" s="1"/>
  <c r="V17" i="1"/>
  <c r="V16" i="1" s="1"/>
  <c r="M17" i="1"/>
  <c r="L17" i="1"/>
  <c r="AD16" i="1"/>
  <c r="S16" i="1"/>
  <c r="AG15" i="1"/>
  <c r="AF15" i="1"/>
  <c r="AE15" i="1"/>
  <c r="AD15" i="1"/>
  <c r="AC15" i="1"/>
  <c r="AB15" i="1"/>
  <c r="AA15" i="1"/>
  <c r="Z15" i="1"/>
  <c r="Y15" i="1"/>
  <c r="X15" i="1"/>
  <c r="W15" i="1"/>
  <c r="V15" i="1"/>
  <c r="M15" i="1"/>
  <c r="L15" i="1"/>
  <c r="AG14" i="1"/>
  <c r="AF14" i="1"/>
  <c r="AE14" i="1"/>
  <c r="AD14" i="1"/>
  <c r="AC14" i="1"/>
  <c r="AB14" i="1"/>
  <c r="AA14" i="1"/>
  <c r="Z14" i="1"/>
  <c r="Y14" i="1"/>
  <c r="O14" i="1" s="1"/>
  <c r="X14" i="1"/>
  <c r="W14" i="1"/>
  <c r="V14" i="1"/>
  <c r="M14" i="1"/>
  <c r="L14" i="1"/>
  <c r="AG13" i="1"/>
  <c r="AF13" i="1"/>
  <c r="AE13" i="1"/>
  <c r="AD13" i="1"/>
  <c r="AC13" i="1"/>
  <c r="AB13" i="1"/>
  <c r="AA13" i="1"/>
  <c r="Z13" i="1"/>
  <c r="Z11" i="1" s="1"/>
  <c r="Y13" i="1"/>
  <c r="X13" i="1"/>
  <c r="W13" i="1"/>
  <c r="O13" i="1" s="1"/>
  <c r="V13" i="1"/>
  <c r="M13" i="1"/>
  <c r="L13" i="1"/>
  <c r="AG12" i="1"/>
  <c r="AF12" i="1"/>
  <c r="AE12" i="1"/>
  <c r="AD12" i="1"/>
  <c r="AC12" i="1"/>
  <c r="AB12" i="1"/>
  <c r="AA12" i="1"/>
  <c r="Z12" i="1"/>
  <c r="Y12" i="1"/>
  <c r="X12" i="1"/>
  <c r="W12" i="1"/>
  <c r="O12" i="1" s="1"/>
  <c r="V12" i="1"/>
  <c r="M12" i="1"/>
  <c r="L12" i="1"/>
  <c r="S11" i="1"/>
  <c r="K3" i="1"/>
  <c r="AD44" i="1" l="1"/>
  <c r="S44" i="1"/>
  <c r="X28" i="1"/>
  <c r="X27" i="1" s="1"/>
  <c r="N12" i="1"/>
  <c r="AC37" i="1"/>
  <c r="AC36" i="1" s="1"/>
  <c r="AC35" i="1" s="1"/>
  <c r="W16" i="1"/>
  <c r="AG16" i="1"/>
  <c r="AD23" i="1"/>
  <c r="AD22" i="1" s="1"/>
  <c r="AH42" i="1"/>
  <c r="Z48" i="1"/>
  <c r="Z44" i="1" s="1"/>
  <c r="N50" i="1"/>
  <c r="M37" i="1"/>
  <c r="M36" i="1" s="1"/>
  <c r="M35" i="1" s="1"/>
  <c r="R21" i="1"/>
  <c r="T21" i="1" s="1"/>
  <c r="AA28" i="1"/>
  <c r="AD28" i="1"/>
  <c r="AE11" i="1"/>
  <c r="X23" i="1"/>
  <c r="X22" i="1" s="1"/>
  <c r="AF23" i="1"/>
  <c r="AF22" i="1" s="1"/>
  <c r="R41" i="1"/>
  <c r="T41" i="1" s="1"/>
  <c r="N39" i="1"/>
  <c r="R47" i="1"/>
  <c r="AC48" i="1"/>
  <c r="AC44" i="1" s="1"/>
  <c r="W46" i="1"/>
  <c r="W45" i="1" s="1"/>
  <c r="W44" i="1" s="1"/>
  <c r="Z10" i="1"/>
  <c r="Z9" i="1" s="1"/>
  <c r="Z8" i="1" s="1"/>
  <c r="M16" i="1"/>
  <c r="Y19" i="1"/>
  <c r="AG19" i="1"/>
  <c r="O23" i="1"/>
  <c r="O22" i="1" s="1"/>
  <c r="M44" i="1"/>
  <c r="AA48" i="1"/>
  <c r="R18" i="1"/>
  <c r="T18" i="1" s="1"/>
  <c r="R13" i="1"/>
  <c r="T13" i="1" s="1"/>
  <c r="AA19" i="1"/>
  <c r="R17" i="1"/>
  <c r="T17" i="1" s="1"/>
  <c r="AF16" i="1"/>
  <c r="Z19" i="1"/>
  <c r="L19" i="1"/>
  <c r="Y37" i="1"/>
  <c r="Y36" i="1" s="1"/>
  <c r="Y35" i="1" s="1"/>
  <c r="AG37" i="1"/>
  <c r="AG36" i="1" s="1"/>
  <c r="AG35" i="1" s="1"/>
  <c r="N40" i="1"/>
  <c r="U40" i="1" s="1"/>
  <c r="R50" i="1"/>
  <c r="T50" i="1" s="1"/>
  <c r="U50" i="1" s="1"/>
  <c r="AF28" i="1"/>
  <c r="AF27" i="1" s="1"/>
  <c r="Z37" i="1"/>
  <c r="Z36" i="1" s="1"/>
  <c r="Z35" i="1" s="1"/>
  <c r="R40" i="1"/>
  <c r="T40" i="1" s="1"/>
  <c r="X48" i="1"/>
  <c r="AF48" i="1"/>
  <c r="AF44" i="1" s="1"/>
  <c r="R15" i="1"/>
  <c r="T15" i="1" s="1"/>
  <c r="AA16" i="1"/>
  <c r="M19" i="1"/>
  <c r="AC19" i="1"/>
  <c r="R39" i="1"/>
  <c r="T39" i="1" s="1"/>
  <c r="AD37" i="1"/>
  <c r="AD36" i="1" s="1"/>
  <c r="AD35" i="1" s="1"/>
  <c r="AA27" i="1"/>
  <c r="AH17" i="1"/>
  <c r="P17" i="1" s="1"/>
  <c r="O16" i="1"/>
  <c r="AD19" i="1"/>
  <c r="N26" i="1"/>
  <c r="U26" i="1" s="1"/>
  <c r="AH12" i="1"/>
  <c r="AF11" i="1"/>
  <c r="S10" i="1"/>
  <c r="S9" i="1" s="1"/>
  <c r="S8" i="1" s="1"/>
  <c r="S7" i="1" s="1"/>
  <c r="N18" i="1"/>
  <c r="AE19" i="1"/>
  <c r="AF19" i="1"/>
  <c r="L23" i="1"/>
  <c r="L22" i="1" s="1"/>
  <c r="R26" i="1"/>
  <c r="T26" i="1" s="1"/>
  <c r="R32" i="1"/>
  <c r="T32" i="1" s="1"/>
  <c r="L37" i="1"/>
  <c r="AA37" i="1"/>
  <c r="AA36" i="1" s="1"/>
  <c r="AA35" i="1" s="1"/>
  <c r="N47" i="1"/>
  <c r="AA44" i="1"/>
  <c r="R49" i="1"/>
  <c r="T49" i="1" s="1"/>
  <c r="Y11" i="1"/>
  <c r="AH40" i="1"/>
  <c r="P40" i="1" s="1"/>
  <c r="R43" i="1"/>
  <c r="R42" i="1" s="1"/>
  <c r="AH50" i="1"/>
  <c r="P50" i="1" s="1"/>
  <c r="Q50" i="1" s="1"/>
  <c r="AB23" i="1"/>
  <c r="AB22" i="1" s="1"/>
  <c r="AB37" i="1"/>
  <c r="AB36" i="1" s="1"/>
  <c r="AB35" i="1" s="1"/>
  <c r="N13" i="1"/>
  <c r="AH13" i="1"/>
  <c r="P13" i="1" s="1"/>
  <c r="N15" i="1"/>
  <c r="AB16" i="1"/>
  <c r="AC23" i="1"/>
  <c r="AC22" i="1" s="1"/>
  <c r="R25" i="1"/>
  <c r="T25" i="1" s="1"/>
  <c r="U25" i="1" s="1"/>
  <c r="AH26" i="1"/>
  <c r="P26" i="1" s="1"/>
  <c r="Q26" i="1" s="1"/>
  <c r="M28" i="1"/>
  <c r="M27" i="1" s="1"/>
  <c r="AB28" i="1"/>
  <c r="AB27" i="1" s="1"/>
  <c r="R30" i="1"/>
  <c r="T30" i="1" s="1"/>
  <c r="Z27" i="1"/>
  <c r="N38" i="1"/>
  <c r="AG11" i="1"/>
  <c r="L28" i="1"/>
  <c r="L27" i="1" s="1"/>
  <c r="AA11" i="1"/>
  <c r="AE23" i="1"/>
  <c r="AE22" i="1" s="1"/>
  <c r="AG23" i="1"/>
  <c r="AG22" i="1" s="1"/>
  <c r="O28" i="1"/>
  <c r="O27" i="1" s="1"/>
  <c r="AC28" i="1"/>
  <c r="AC27" i="1" s="1"/>
  <c r="AE28" i="1"/>
  <c r="AE27" i="1" s="1"/>
  <c r="AH31" i="1"/>
  <c r="P31" i="1" s="1"/>
  <c r="Q31" i="1" s="1"/>
  <c r="S36" i="1"/>
  <c r="S35" i="1" s="1"/>
  <c r="AH38" i="1"/>
  <c r="P38" i="1" s="1"/>
  <c r="X37" i="1"/>
  <c r="X36" i="1" s="1"/>
  <c r="X35" i="1" s="1"/>
  <c r="AF37" i="1"/>
  <c r="AF36" i="1" s="1"/>
  <c r="AF35" i="1" s="1"/>
  <c r="AH41" i="1"/>
  <c r="P41" i="1" s="1"/>
  <c r="AE44" i="1"/>
  <c r="AB44" i="1"/>
  <c r="X16" i="1"/>
  <c r="AC11" i="1"/>
  <c r="W11" i="1"/>
  <c r="Y16" i="1"/>
  <c r="N21" i="1"/>
  <c r="V23" i="1"/>
  <c r="V22" i="1" s="1"/>
  <c r="R29" i="1"/>
  <c r="T29" i="1" s="1"/>
  <c r="T28" i="1" s="1"/>
  <c r="Y28" i="1"/>
  <c r="Y27" i="1" s="1"/>
  <c r="AG28" i="1"/>
  <c r="AG27" i="1" s="1"/>
  <c r="R38" i="1"/>
  <c r="R37" i="1" s="1"/>
  <c r="AE37" i="1"/>
  <c r="AE36" i="1" s="1"/>
  <c r="AE35" i="1" s="1"/>
  <c r="L42" i="1"/>
  <c r="V11" i="1"/>
  <c r="AD11" i="1"/>
  <c r="AD10" i="1" s="1"/>
  <c r="AD9" i="1" s="1"/>
  <c r="V28" i="1"/>
  <c r="N41" i="1"/>
  <c r="N37" i="1" s="1"/>
  <c r="L46" i="1"/>
  <c r="L45" i="1" s="1"/>
  <c r="T24" i="1"/>
  <c r="T47" i="1"/>
  <c r="T46" i="1" s="1"/>
  <c r="T45" i="1" s="1"/>
  <c r="R46" i="1"/>
  <c r="R45" i="1" s="1"/>
  <c r="AH18" i="1"/>
  <c r="P18" i="1" s="1"/>
  <c r="AG44" i="1"/>
  <c r="X11" i="1"/>
  <c r="O15" i="1"/>
  <c r="O11" i="1" s="1"/>
  <c r="N20" i="1"/>
  <c r="AH20" i="1"/>
  <c r="R20" i="1"/>
  <c r="U31" i="1"/>
  <c r="U32" i="1"/>
  <c r="N48" i="1"/>
  <c r="R14" i="1"/>
  <c r="T14" i="1" s="1"/>
  <c r="AH14" i="1"/>
  <c r="P14" i="1" s="1"/>
  <c r="M11" i="1"/>
  <c r="M10" i="1" s="1"/>
  <c r="M9" i="1" s="1"/>
  <c r="M8" i="1" s="1"/>
  <c r="M7" i="1" s="1"/>
  <c r="V19" i="1"/>
  <c r="U39" i="1"/>
  <c r="Q43" i="1"/>
  <c r="Q42" i="1" s="1"/>
  <c r="N42" i="1"/>
  <c r="AH21" i="1"/>
  <c r="P21" i="1" s="1"/>
  <c r="Q21" i="1" s="1"/>
  <c r="X19" i="1"/>
  <c r="U13" i="1"/>
  <c r="AB11" i="1"/>
  <c r="W19" i="1"/>
  <c r="O20" i="1"/>
  <c r="O19" i="1" s="1"/>
  <c r="AC16" i="1"/>
  <c r="AD27" i="1"/>
  <c r="N46" i="1"/>
  <c r="N45" i="1" s="1"/>
  <c r="R12" i="1"/>
  <c r="Q13" i="1"/>
  <c r="L11" i="1"/>
  <c r="N14" i="1"/>
  <c r="U30" i="1"/>
  <c r="Y44" i="1"/>
  <c r="X44" i="1"/>
  <c r="N17" i="1"/>
  <c r="L16" i="1"/>
  <c r="AH15" i="1"/>
  <c r="P15" i="1" s="1"/>
  <c r="Q15" i="1" s="1"/>
  <c r="U21" i="1"/>
  <c r="N24" i="1"/>
  <c r="N29" i="1"/>
  <c r="V33" i="1"/>
  <c r="O43" i="1"/>
  <c r="O42" i="1" s="1"/>
  <c r="V48" i="1"/>
  <c r="O49" i="1"/>
  <c r="O48" i="1" s="1"/>
  <c r="O44" i="1" s="1"/>
  <c r="AH25" i="1"/>
  <c r="P25" i="1" s="1"/>
  <c r="Q25" i="1" s="1"/>
  <c r="AH30" i="1"/>
  <c r="P30" i="1" s="1"/>
  <c r="Q30" i="1" s="1"/>
  <c r="AH34" i="1"/>
  <c r="W23" i="1"/>
  <c r="W22" i="1" s="1"/>
  <c r="W28" i="1"/>
  <c r="W27" i="1" s="1"/>
  <c r="R34" i="1"/>
  <c r="V37" i="1"/>
  <c r="V36" i="1" s="1"/>
  <c r="V35" i="1" s="1"/>
  <c r="O38" i="1"/>
  <c r="AH39" i="1"/>
  <c r="P39" i="1" s="1"/>
  <c r="Q39" i="1" s="1"/>
  <c r="AH49" i="1"/>
  <c r="AH24" i="1"/>
  <c r="AH29" i="1"/>
  <c r="W37" i="1"/>
  <c r="W36" i="1" s="1"/>
  <c r="W35" i="1" s="1"/>
  <c r="V46" i="1"/>
  <c r="V45" i="1" s="1"/>
  <c r="Y23" i="1"/>
  <c r="Y22" i="1" s="1"/>
  <c r="O41" i="1"/>
  <c r="AH32" i="1"/>
  <c r="P32" i="1" s="1"/>
  <c r="Q32" i="1" s="1"/>
  <c r="AH47" i="1"/>
  <c r="N34" i="1"/>
  <c r="L48" i="1"/>
  <c r="N44" i="1" l="1"/>
  <c r="M51" i="1"/>
  <c r="S51" i="1"/>
  <c r="U41" i="1"/>
  <c r="Q41" i="1"/>
  <c r="U18" i="1"/>
  <c r="P16" i="1"/>
  <c r="AA10" i="1"/>
  <c r="AA9" i="1" s="1"/>
  <c r="AA8" i="1" s="1"/>
  <c r="AA7" i="1" s="1"/>
  <c r="AA51" i="1" s="1"/>
  <c r="AE10" i="1"/>
  <c r="AE9" i="1" s="1"/>
  <c r="AE8" i="1"/>
  <c r="AE7" i="1" s="1"/>
  <c r="AE51" i="1" s="1"/>
  <c r="AC10" i="1"/>
  <c r="AC9" i="1" s="1"/>
  <c r="AC8" i="1" s="1"/>
  <c r="AC7" i="1" s="1"/>
  <c r="AC51" i="1" s="1"/>
  <c r="T38" i="1"/>
  <c r="T37" i="1" s="1"/>
  <c r="AD8" i="1"/>
  <c r="AD7" i="1" s="1"/>
  <c r="AD51" i="1" s="1"/>
  <c r="Q18" i="1"/>
  <c r="V10" i="1"/>
  <c r="V9" i="1" s="1"/>
  <c r="V8" i="1" s="1"/>
  <c r="T16" i="1"/>
  <c r="Q38" i="1"/>
  <c r="V27" i="1"/>
  <c r="R23" i="1"/>
  <c r="R22" i="1" s="1"/>
  <c r="U15" i="1"/>
  <c r="AH11" i="1"/>
  <c r="T43" i="1"/>
  <c r="T42" i="1" s="1"/>
  <c r="R16" i="1"/>
  <c r="T23" i="1"/>
  <c r="T22" i="1" s="1"/>
  <c r="AG10" i="1"/>
  <c r="AG9" i="1" s="1"/>
  <c r="AG8" i="1" s="1"/>
  <c r="AG7" i="1" s="1"/>
  <c r="AG51" i="1" s="1"/>
  <c r="W10" i="1"/>
  <c r="W9" i="1" s="1"/>
  <c r="W8" i="1" s="1"/>
  <c r="W7" i="1" s="1"/>
  <c r="W51" i="1" s="1"/>
  <c r="Q40" i="1"/>
  <c r="R48" i="1"/>
  <c r="R44" i="1" s="1"/>
  <c r="T48" i="1"/>
  <c r="T44" i="1" s="1"/>
  <c r="AB10" i="1"/>
  <c r="AB9" i="1" s="1"/>
  <c r="AB8" i="1" s="1"/>
  <c r="AB7" i="1" s="1"/>
  <c r="AB51" i="1" s="1"/>
  <c r="AH16" i="1"/>
  <c r="L10" i="1"/>
  <c r="L9" i="1" s="1"/>
  <c r="L8" i="1" s="1"/>
  <c r="L7" i="1" s="1"/>
  <c r="Y10" i="1"/>
  <c r="Y9" i="1" s="1"/>
  <c r="Y8" i="1" s="1"/>
  <c r="Y7" i="1" s="1"/>
  <c r="Y51" i="1" s="1"/>
  <c r="AH37" i="1"/>
  <c r="AH36" i="1" s="1"/>
  <c r="AH35" i="1" s="1"/>
  <c r="R28" i="1"/>
  <c r="L44" i="1"/>
  <c r="U49" i="1"/>
  <c r="U48" i="1" s="1"/>
  <c r="Z7" i="1"/>
  <c r="Z51" i="1" s="1"/>
  <c r="P12" i="1"/>
  <c r="Q12" i="1" s="1"/>
  <c r="L36" i="1"/>
  <c r="L35" i="1" s="1"/>
  <c r="AF10" i="1"/>
  <c r="AF9" i="1" s="1"/>
  <c r="AF8" i="1" s="1"/>
  <c r="AF7" i="1" s="1"/>
  <c r="AF51" i="1" s="1"/>
  <c r="R33" i="1"/>
  <c r="T34" i="1"/>
  <c r="T33" i="1" s="1"/>
  <c r="T27" i="1" s="1"/>
  <c r="N33" i="1"/>
  <c r="AH28" i="1"/>
  <c r="P29" i="1"/>
  <c r="P28" i="1" s="1"/>
  <c r="AH46" i="1"/>
  <c r="AH45" i="1" s="1"/>
  <c r="P47" i="1"/>
  <c r="AH23" i="1"/>
  <c r="AH22" i="1" s="1"/>
  <c r="P24" i="1"/>
  <c r="P23" i="1" s="1"/>
  <c r="P22" i="1" s="1"/>
  <c r="R36" i="1"/>
  <c r="R35" i="1" s="1"/>
  <c r="AH48" i="1"/>
  <c r="P49" i="1"/>
  <c r="AH33" i="1"/>
  <c r="P34" i="1"/>
  <c r="P33" i="1" s="1"/>
  <c r="AH19" i="1"/>
  <c r="P20" i="1"/>
  <c r="P19" i="1" s="1"/>
  <c r="R11" i="1"/>
  <c r="T12" i="1"/>
  <c r="O37" i="1"/>
  <c r="O36" i="1" s="1"/>
  <c r="O35" i="1" s="1"/>
  <c r="U29" i="1"/>
  <c r="U28" i="1" s="1"/>
  <c r="N28" i="1"/>
  <c r="N19" i="1"/>
  <c r="U24" i="1"/>
  <c r="U23" i="1" s="1"/>
  <c r="U22" i="1" s="1"/>
  <c r="N23" i="1"/>
  <c r="N22" i="1" s="1"/>
  <c r="O10" i="1"/>
  <c r="O9" i="1" s="1"/>
  <c r="O8" i="1" s="1"/>
  <c r="O7" i="1" s="1"/>
  <c r="N16" i="1"/>
  <c r="Q17" i="1"/>
  <c r="U17" i="1"/>
  <c r="U16" i="1" s="1"/>
  <c r="Q14" i="1"/>
  <c r="Q11" i="1" s="1"/>
  <c r="N11" i="1"/>
  <c r="U14" i="1"/>
  <c r="V44" i="1"/>
  <c r="N36" i="1"/>
  <c r="N35" i="1" s="1"/>
  <c r="P37" i="1"/>
  <c r="P36" i="1" s="1"/>
  <c r="P35" i="1" s="1"/>
  <c r="U47" i="1"/>
  <c r="U46" i="1" s="1"/>
  <c r="U45" i="1" s="1"/>
  <c r="T20" i="1"/>
  <c r="T19" i="1" s="1"/>
  <c r="R19" i="1"/>
  <c r="X10" i="1"/>
  <c r="X9" i="1" s="1"/>
  <c r="X8" i="1" s="1"/>
  <c r="X7" i="1" s="1"/>
  <c r="X51" i="1" s="1"/>
  <c r="P11" i="1"/>
  <c r="O51" i="1" l="1"/>
  <c r="U44" i="1"/>
  <c r="AH10" i="1"/>
  <c r="AH9" i="1" s="1"/>
  <c r="T36" i="1"/>
  <c r="T35" i="1" s="1"/>
  <c r="U38" i="1"/>
  <c r="U37" i="1" s="1"/>
  <c r="R10" i="1"/>
  <c r="R9" i="1" s="1"/>
  <c r="R8" i="1" s="1"/>
  <c r="V7" i="1"/>
  <c r="L51" i="1"/>
  <c r="Q37" i="1"/>
  <c r="Q36" i="1" s="1"/>
  <c r="Q35" i="1" s="1"/>
  <c r="Q16" i="1"/>
  <c r="Q20" i="1"/>
  <c r="Q19" i="1" s="1"/>
  <c r="R27" i="1"/>
  <c r="R7" i="1" s="1"/>
  <c r="R51" i="1" s="1"/>
  <c r="U43" i="1"/>
  <c r="U42" i="1" s="1"/>
  <c r="U36" i="1" s="1"/>
  <c r="U35" i="1" s="1"/>
  <c r="P10" i="1"/>
  <c r="P9" i="1" s="1"/>
  <c r="P8" i="1" s="1"/>
  <c r="P27" i="1"/>
  <c r="AH27" i="1"/>
  <c r="U20" i="1"/>
  <c r="U19" i="1" s="1"/>
  <c r="N27" i="1"/>
  <c r="AH8" i="1"/>
  <c r="Q34" i="1"/>
  <c r="Q33" i="1" s="1"/>
  <c r="N10" i="1"/>
  <c r="N9" i="1" s="1"/>
  <c r="N8" i="1" s="1"/>
  <c r="Q24" i="1"/>
  <c r="Q23" i="1" s="1"/>
  <c r="Q22" i="1" s="1"/>
  <c r="U34" i="1"/>
  <c r="U33" i="1" s="1"/>
  <c r="U27" i="1" s="1"/>
  <c r="T11" i="1"/>
  <c r="T10" i="1" s="1"/>
  <c r="T9" i="1" s="1"/>
  <c r="T8" i="1" s="1"/>
  <c r="T7" i="1" s="1"/>
  <c r="U12" i="1"/>
  <c r="U11" i="1" s="1"/>
  <c r="Q29" i="1"/>
  <c r="Q28" i="1" s="1"/>
  <c r="Q27" i="1" s="1"/>
  <c r="P46" i="1"/>
  <c r="P45" i="1" s="1"/>
  <c r="Q47" i="1"/>
  <c r="Q46" i="1" s="1"/>
  <c r="Q45" i="1" s="1"/>
  <c r="P48" i="1"/>
  <c r="Q49" i="1"/>
  <c r="Q48" i="1" s="1"/>
  <c r="V51" i="1"/>
  <c r="AH44" i="1"/>
  <c r="T51" i="1" l="1"/>
  <c r="P7" i="1"/>
  <c r="Q10" i="1"/>
  <c r="Q9" i="1" s="1"/>
  <c r="Q8" i="1" s="1"/>
  <c r="Q7" i="1" s="1"/>
  <c r="AH7" i="1"/>
  <c r="AH51" i="1" s="1"/>
  <c r="U10" i="1"/>
  <c r="U9" i="1" s="1"/>
  <c r="U8" i="1" s="1"/>
  <c r="U7" i="1" s="1"/>
  <c r="U51" i="1" s="1"/>
  <c r="P44" i="1"/>
  <c r="N7" i="1"/>
  <c r="N51" i="1" s="1"/>
  <c r="Q44" i="1"/>
  <c r="Q51" i="1" l="1"/>
  <c r="P51" i="1"/>
</calcChain>
</file>

<file path=xl/sharedStrings.xml><?xml version="1.0" encoding="utf-8"?>
<sst xmlns="http://schemas.openxmlformats.org/spreadsheetml/2006/main" count="941" uniqueCount="567">
  <si>
    <t>PRESUPUESTO ORDINARIO 2020</t>
  </si>
  <si>
    <t>INFORME DE EJECUCIÓN PRESUPUESTARIA DE INGRESOS</t>
  </si>
  <si>
    <t>EN COLONES</t>
  </si>
  <si>
    <t>CÓDIGO</t>
  </si>
  <si>
    <t>PARTIDAS</t>
  </si>
  <si>
    <t>PRESUPUESTO ORDINARIO</t>
  </si>
  <si>
    <t>MODIFICACIONES (1)</t>
  </si>
  <si>
    <t>PRESUPUESTO TOTAL</t>
  </si>
  <si>
    <t>DIFERENCIA</t>
  </si>
  <si>
    <t>ESTE TRIMESTRE</t>
  </si>
  <si>
    <t>ACUMULADO TRIMESTRE ANTERIOR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</si>
  <si>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</si>
  <si>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</si>
  <si>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</si>
  <si>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</si>
  <si>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</si>
  <si>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</si>
  <si>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</si>
  <si>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</si>
  <si>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</si>
  <si>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</si>
  <si>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</si>
  <si>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</si>
  <si>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</si>
  <si>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</si>
  <si>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</si>
  <si>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</si>
  <si>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</si>
  <si>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</si>
  <si>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</si>
  <si>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</si>
  <si>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</si>
  <si>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</si>
  <si>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</si>
  <si>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</si>
  <si>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</si>
  <si>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</si>
  <si>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</si>
  <si>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</si>
  <si>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</si>
  <si>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</si>
  <si>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</si>
  <si>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</si>
  <si>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</si>
  <si>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</si>
  <si>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</si>
  <si>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</si>
  <si>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</si>
  <si>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</si>
  <si>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</si>
  <si>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</si>
  <si>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Diferencias por tipo de cambio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</si>
  <si>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</si>
  <si>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</si>
  <si>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</si>
  <si>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</si>
  <si>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</si>
  <si>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</si>
  <si>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</si>
  <si>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</si>
  <si>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</si>
  <si>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</si>
  <si>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</si>
  <si>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</si>
  <si>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</si>
  <si>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</si>
  <si>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</si>
  <si>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</si>
  <si>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</si>
  <si>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</si>
  <si>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</si>
  <si>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</si>
  <si>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</si>
  <si>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</si>
  <si>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</si>
  <si>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</si>
  <si>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</si>
  <si>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</si>
  <si>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</si>
  <si>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</si>
  <si>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</si>
  <si>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</si>
  <si>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</si>
  <si>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</si>
  <si>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</si>
  <si>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</si>
  <si>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INFORME DE EJECUCIÓN PRESUPUESTARIA EGRESOS</t>
  </si>
  <si>
    <t>CONCEPTO</t>
  </si>
  <si>
    <t>PRESUPUESTO</t>
  </si>
  <si>
    <t xml:space="preserve">MODIFICACIONES </t>
  </si>
  <si>
    <t>GASTO REAL</t>
  </si>
  <si>
    <t>GASTO ACUMULADO</t>
  </si>
  <si>
    <t>PRESUPUESTO DISPONIBLE</t>
  </si>
  <si>
    <t>ACUMULADO</t>
  </si>
  <si>
    <t>(1)</t>
  </si>
  <si>
    <t>ABSOLUTO</t>
  </si>
  <si>
    <t>RELATIVO</t>
  </si>
  <si>
    <t>TRIMESTRE ANTERIOR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</si>
  <si>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</si>
  <si>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</si>
  <si>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</si>
  <si>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</si>
  <si>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</si>
  <si>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</si>
  <si>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</si>
  <si>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</si>
  <si>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</si>
  <si>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</si>
  <si>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</si>
  <si>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</si>
  <si>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</si>
  <si>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</si>
  <si>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</si>
  <si>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</si>
  <si>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</si>
  <si>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</si>
  <si>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</si>
  <si>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</si>
  <si>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</si>
  <si>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</si>
  <si>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</si>
  <si>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</si>
  <si>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</si>
  <si>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</si>
  <si>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</si>
  <si>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</si>
  <si>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</si>
  <si>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</si>
  <si>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</si>
  <si>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</si>
  <si>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</si>
  <si>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</si>
  <si>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</si>
  <si>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</si>
  <si>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</si>
  <si>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</si>
  <si>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</si>
  <si>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</si>
  <si>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</si>
  <si>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</si>
  <si>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</si>
  <si>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</si>
  <si>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</si>
  <si>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</si>
  <si>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</si>
  <si>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</si>
  <si>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</si>
  <si>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</si>
  <si>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</si>
  <si>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</si>
  <si>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</si>
  <si>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</si>
  <si>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</si>
  <si>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</si>
  <si>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</si>
  <si>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</si>
  <si>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</si>
  <si>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</si>
  <si>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</si>
  <si>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</si>
  <si>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</si>
  <si>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</si>
  <si>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</si>
  <si>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</si>
  <si>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</si>
  <si>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</si>
  <si>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</si>
  <si>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</si>
  <si>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</si>
  <si>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</si>
  <si>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</si>
  <si>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</si>
  <si>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</si>
  <si>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</si>
  <si>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</si>
  <si>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</si>
  <si>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</si>
  <si>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</si>
  <si>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</si>
  <si>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</si>
  <si>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</si>
  <si>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</si>
  <si>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</si>
  <si>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</si>
  <si>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</si>
  <si>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</si>
  <si>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</si>
  <si>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</si>
  <si>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</si>
  <si>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</si>
  <si>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</si>
  <si>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</si>
  <si>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</si>
  <si>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</si>
  <si>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</si>
  <si>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</si>
  <si>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</si>
  <si>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</si>
  <si>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</si>
  <si>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</si>
  <si>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</si>
  <si>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</si>
  <si>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</si>
  <si>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</si>
  <si>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</si>
  <si>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</si>
  <si>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</si>
  <si>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</si>
  <si>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</si>
  <si>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</si>
  <si>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</si>
  <si>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</si>
  <si>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</si>
  <si>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</si>
  <si>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</si>
  <si>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</si>
  <si>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</si>
  <si>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</si>
  <si>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</si>
  <si>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</si>
  <si>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</si>
  <si>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</si>
  <si>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</si>
  <si>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</si>
  <si>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</si>
  <si>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</si>
  <si>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</si>
  <si>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</si>
  <si>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</si>
  <si>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</si>
  <si>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</si>
  <si>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</si>
  <si>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</si>
  <si>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</si>
  <si>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</si>
  <si>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</si>
  <si>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</si>
  <si>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</si>
  <si>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</si>
  <si>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</si>
  <si>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</si>
  <si>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</si>
  <si>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</si>
  <si>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</si>
  <si>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</si>
  <si>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</si>
  <si>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</si>
  <si>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</si>
  <si>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</si>
  <si>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</si>
  <si>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</si>
  <si>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</si>
  <si>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</si>
  <si>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</si>
  <si>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</si>
  <si>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</si>
  <si>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</si>
  <si>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</si>
  <si>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</si>
  <si>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</si>
  <si>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</si>
  <si>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</si>
  <si>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</si>
  <si>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</si>
  <si>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</si>
  <si>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</si>
  <si>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</si>
  <si>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</si>
  <si>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</si>
  <si>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</si>
  <si>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</si>
  <si>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</si>
  <si>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</si>
  <si>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</si>
  <si>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</si>
  <si>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</si>
  <si>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</si>
  <si>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</si>
  <si>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</si>
  <si>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</si>
  <si>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</si>
  <si>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</si>
  <si>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</si>
  <si>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</si>
  <si>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</si>
  <si>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</si>
  <si>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</si>
  <si>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</si>
  <si>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</si>
  <si>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</si>
  <si>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</si>
  <si>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</si>
  <si>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</si>
  <si>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</si>
  <si>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</si>
  <si>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</si>
  <si>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</si>
  <si>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</si>
  <si>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</si>
  <si>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</si>
  <si>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</si>
  <si>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</si>
  <si>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</si>
  <si>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</si>
  <si>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</si>
  <si>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</si>
  <si>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</si>
  <si>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</si>
  <si>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</si>
  <si>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</si>
  <si>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</si>
  <si>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</si>
  <si>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</si>
  <si>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</si>
  <si>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</si>
  <si>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</si>
  <si>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</si>
  <si>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</si>
  <si>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</si>
  <si>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</si>
  <si>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</si>
  <si>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</si>
  <si>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</si>
  <si>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</si>
  <si>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</si>
  <si>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</si>
  <si>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</si>
  <si>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</si>
  <si>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</si>
  <si>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</si>
  <si>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</si>
  <si>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</si>
  <si>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</si>
  <si>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</si>
  <si>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</si>
  <si>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</si>
  <si>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</si>
  <si>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</si>
  <si>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</si>
  <si>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</si>
  <si>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</si>
  <si>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</si>
  <si>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</si>
  <si>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</si>
  <si>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</si>
  <si>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</si>
  <si>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</si>
  <si>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</si>
  <si>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</si>
  <si>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</si>
  <si>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</si>
  <si>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</si>
  <si>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</si>
  <si>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</si>
  <si>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</si>
  <si>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</si>
  <si>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</si>
  <si>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</si>
  <si>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</si>
  <si>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</si>
  <si>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</si>
  <si>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</si>
  <si>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</si>
  <si>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</si>
  <si>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</si>
  <si>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</si>
  <si>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</si>
  <si>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</si>
  <si>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</si>
  <si>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</si>
  <si>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</si>
  <si>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</si>
  <si>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</si>
  <si>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</si>
  <si>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</si>
  <si>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</si>
  <si>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</si>
  <si>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</si>
  <si>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</si>
  <si>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</si>
  <si>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</si>
  <si>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</si>
  <si>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</si>
  <si>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</si>
  <si>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</si>
  <si>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</si>
  <si>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</si>
  <si>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</si>
  <si>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</si>
  <si>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</si>
  <si>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</si>
  <si>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</si>
  <si>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</si>
  <si>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</si>
  <si>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</si>
  <si>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</si>
  <si>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</si>
  <si>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</si>
  <si>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</si>
  <si>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</si>
  <si>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</si>
  <si>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</si>
  <si>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</si>
  <si>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</si>
  <si>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</si>
  <si>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</si>
  <si>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</si>
  <si>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</si>
  <si>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</si>
  <si>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</si>
  <si>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</si>
  <si>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</si>
  <si>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</si>
  <si>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</si>
  <si>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</si>
  <si>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</si>
  <si>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</si>
  <si>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</si>
  <si>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</si>
  <si>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</si>
  <si>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</si>
  <si>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</si>
  <si>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</si>
  <si>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</si>
  <si>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</si>
  <si>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</si>
  <si>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</si>
  <si>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</si>
  <si>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</si>
  <si>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</si>
  <si>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</si>
  <si>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</si>
  <si>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</si>
  <si>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</si>
  <si>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</si>
  <si>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</si>
  <si>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</si>
  <si>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</si>
  <si>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</si>
  <si>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</si>
  <si>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</si>
  <si>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</si>
  <si>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</si>
  <si>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</si>
  <si>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</si>
  <si>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</si>
  <si>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</si>
  <si>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</si>
  <si>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</si>
  <si>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</si>
  <si>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</si>
  <si>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</si>
  <si>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</si>
  <si>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</si>
  <si>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</si>
  <si>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</si>
  <si>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</si>
  <si>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</si>
  <si>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</si>
  <si>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</si>
  <si>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</si>
  <si>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</si>
  <si>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</si>
  <si>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</si>
  <si>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</si>
  <si>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</si>
  <si>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</si>
  <si>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</si>
  <si>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</si>
  <si>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</si>
  <si>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</si>
  <si>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</si>
  <si>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</si>
  <si>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</si>
  <si>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</si>
  <si>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</si>
  <si>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</si>
  <si>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</si>
  <si>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</si>
  <si>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</si>
  <si>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</si>
  <si>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</si>
  <si>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</si>
  <si>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</si>
  <si>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</si>
  <si>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</si>
  <si>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</si>
  <si>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</si>
  <si>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</si>
  <si>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</si>
  <si>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</si>
  <si>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</si>
  <si>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</si>
  <si>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</si>
  <si>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</si>
  <si>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</si>
  <si>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</si>
  <si>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</si>
  <si>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</si>
  <si>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</si>
  <si>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</si>
  <si>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</si>
  <si>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</si>
  <si>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</si>
  <si>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</si>
  <si>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</si>
  <si>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</si>
  <si>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</si>
  <si>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</si>
  <si>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</si>
  <si>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</si>
  <si>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</si>
  <si>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</si>
  <si>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</si>
  <si>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</si>
  <si>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</si>
  <si>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</si>
  <si>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</si>
  <si>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</si>
  <si>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</si>
  <si>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</si>
  <si>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</si>
  <si>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</si>
  <si>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</si>
  <si>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</si>
  <si>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</si>
  <si>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</si>
  <si>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</si>
  <si>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</si>
  <si>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</si>
  <si>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</si>
  <si>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</si>
  <si>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</si>
  <si>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</si>
  <si>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</si>
  <si>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</si>
  <si>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</si>
  <si>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</si>
  <si>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</si>
  <si>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</si>
  <si>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</si>
  <si>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</si>
  <si>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</si>
  <si>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</si>
  <si>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</si>
  <si>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</si>
  <si>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</si>
  <si>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</si>
  <si>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</si>
  <si>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</si>
  <si>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</si>
  <si>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</si>
  <si>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</si>
  <si>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</si>
  <si>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</si>
  <si>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</si>
  <si>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</si>
  <si>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</si>
  <si>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</si>
  <si>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</si>
  <si>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</si>
  <si>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</si>
  <si>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</si>
  <si>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 y N°2  AL PRESUPUESTO ORDINARIO  DEL BANCO HIPOTECARIO DE LA VIVIENDA PARA EL PERIODO 2020.</t>
  </si>
  <si>
    <t xml:space="preserve">Intereses y Comisiones </t>
  </si>
  <si>
    <t>INGRESO REAL ABRIL</t>
  </si>
  <si>
    <t>INGRESO ACUMULADO 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</si>
</sst>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8" x14ac:knownFonts="1">
    <font>
      <sz val="10"/>
      <name val="Arial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2" fillId="0" borderId="1" xfId="1" quotePrefix="1" applyFont="1" applyBorder="1" applyAlignment="1">
      <alignment horizontal="left" vertical="center"/>
    </xf>
    <xf numFmtId="0" fontId="2" fillId="0" borderId="1" xfId="1" quotePrefix="1" applyFont="1" applyBorder="1" applyAlignment="1">
      <alignment horizontal="justify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vertical="center"/>
    </xf>
    <xf numFmtId="9" fontId="5" fillId="0" borderId="0" xfId="4" applyFont="1" applyAlignment="1">
      <alignment vertical="center"/>
    </xf>
    <xf numFmtId="165" fontId="5" fillId="0" borderId="0" xfId="5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vertical="center"/>
    </xf>
    <xf numFmtId="4" fontId="4" fillId="0" borderId="8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3" xfId="3" applyNumberFormat="1" applyFont="1" applyBorder="1" applyAlignment="1">
      <alignment horizontal="right" vertical="center"/>
    </xf>
    <xf numFmtId="10" fontId="4" fillId="0" borderId="3" xfId="4" applyNumberFormat="1" applyFont="1" applyBorder="1" applyAlignment="1">
      <alignment horizontal="right" vertical="center"/>
    </xf>
    <xf numFmtId="49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  <xf numFmtId="10" fontId="4" fillId="0" borderId="14" xfId="4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" fontId="5" fillId="0" borderId="14" xfId="3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 applyProtection="1">
      <alignment vertical="center"/>
      <protection locked="0"/>
    </xf>
    <xf numFmtId="165" fontId="4" fillId="0" borderId="0" xfId="5" applyFont="1" applyAlignment="1">
      <alignment vertical="center"/>
    </xf>
    <xf numFmtId="10" fontId="5" fillId="0" borderId="14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4" fillId="0" borderId="0" xfId="3" applyFont="1" applyAlignment="1">
      <alignment horizontal="justify" vertical="center"/>
    </xf>
    <xf numFmtId="0" fontId="4" fillId="0" borderId="6" xfId="3" applyFont="1" applyBorder="1" applyAlignment="1">
      <alignment horizontal="justify" vertical="center"/>
    </xf>
    <xf numFmtId="49" fontId="5" fillId="0" borderId="9" xfId="3" quotePrefix="1" applyNumberFormat="1" applyFont="1" applyBorder="1" applyAlignment="1">
      <alignment vertical="center"/>
    </xf>
    <xf numFmtId="0" fontId="5" fillId="0" borderId="0" xfId="3" quotePrefix="1" applyFont="1" applyAlignment="1">
      <alignment horizontal="left" vertical="center" wrapText="1" shrinkToFit="1"/>
    </xf>
    <xf numFmtId="49" fontId="4" fillId="0" borderId="9" xfId="3" quotePrefix="1" applyNumberFormat="1" applyFont="1" applyBorder="1" applyAlignment="1">
      <alignment vertical="center"/>
    </xf>
    <xf numFmtId="10" fontId="4" fillId="0" borderId="1" xfId="4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0" fontId="4" fillId="0" borderId="0" xfId="3" applyFont="1" applyAlignment="1">
      <alignment horizontal="justify" vertical="center" wrapText="1" shrinkToFit="1"/>
    </xf>
    <xf numFmtId="10" fontId="4" fillId="0" borderId="14" xfId="4" applyNumberFormat="1" applyFont="1" applyFill="1" applyBorder="1" applyAlignment="1" applyProtection="1">
      <alignment horizontal="right" vertical="center"/>
      <protection locked="0"/>
    </xf>
    <xf numFmtId="165" fontId="4" fillId="0" borderId="0" xfId="5" applyFont="1" applyFill="1" applyAlignment="1">
      <alignment vertical="center"/>
    </xf>
    <xf numFmtId="4" fontId="4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Fill="1" applyBorder="1" applyAlignment="1" applyProtection="1">
      <alignment horizontal="right" vertical="center"/>
      <protection locked="0"/>
    </xf>
    <xf numFmtId="165" fontId="5" fillId="0" borderId="0" xfId="5" applyFont="1" applyFill="1" applyAlignment="1">
      <alignment vertical="center"/>
    </xf>
    <xf numFmtId="10" fontId="4" fillId="0" borderId="14" xfId="4" applyNumberFormat="1" applyFont="1" applyFill="1" applyBorder="1" applyAlignment="1">
      <alignment horizontal="right" vertical="center"/>
    </xf>
    <xf numFmtId="165" fontId="4" fillId="0" borderId="0" xfId="5" applyFont="1" applyBorder="1" applyAlignment="1">
      <alignment horizontal="right" vertical="center"/>
    </xf>
    <xf numFmtId="4" fontId="4" fillId="0" borderId="2" xfId="3" applyNumberFormat="1" applyFont="1" applyBorder="1" applyAlignment="1">
      <alignment horizontal="right" vertical="center"/>
    </xf>
    <xf numFmtId="10" fontId="4" fillId="0" borderId="2" xfId="4" applyNumberFormat="1" applyFont="1" applyBorder="1" applyAlignment="1">
      <alignment horizontal="right" vertical="center"/>
    </xf>
    <xf numFmtId="0" fontId="4" fillId="0" borderId="0" xfId="3" quotePrefix="1" applyFont="1" applyAlignment="1">
      <alignment horizontal="left" vertical="center" wrapText="1"/>
    </xf>
    <xf numFmtId="0" fontId="5" fillId="0" borderId="0" xfId="3" quotePrefix="1" applyFont="1" applyAlignment="1">
      <alignment horizontal="left" vertical="center"/>
    </xf>
    <xf numFmtId="165" fontId="5" fillId="0" borderId="14" xfId="5" applyFont="1" applyFill="1" applyBorder="1" applyAlignment="1" applyProtection="1">
      <alignment vertical="center"/>
      <protection locked="0"/>
    </xf>
    <xf numFmtId="0" fontId="5" fillId="0" borderId="0" xfId="3" quotePrefix="1" applyFont="1" applyAlignment="1">
      <alignment horizontal="left" vertical="center" wrapText="1"/>
    </xf>
    <xf numFmtId="0" fontId="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 wrapText="1"/>
    </xf>
    <xf numFmtId="49" fontId="4" fillId="0" borderId="10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0" fontId="5" fillId="0" borderId="5" xfId="3" applyFont="1" applyBorder="1" applyAlignment="1">
      <alignment horizontal="justify" vertical="center" wrapText="1"/>
    </xf>
    <xf numFmtId="4" fontId="5" fillId="0" borderId="3" xfId="3" applyNumberFormat="1" applyFont="1" applyBorder="1" applyAlignment="1">
      <alignment horizontal="right" vertical="center"/>
    </xf>
    <xf numFmtId="4" fontId="5" fillId="0" borderId="3" xfId="3" applyNumberFormat="1" applyFont="1" applyBorder="1" applyAlignment="1" applyProtection="1">
      <alignment horizontal="right" vertical="center"/>
      <protection locked="0"/>
    </xf>
    <xf numFmtId="10" fontId="5" fillId="0" borderId="3" xfId="4" applyNumberFormat="1" applyFont="1" applyBorder="1" applyAlignment="1" applyProtection="1">
      <alignment horizontal="right" vertical="center"/>
      <protection locked="0"/>
    </xf>
    <xf numFmtId="49" fontId="5" fillId="0" borderId="0" xfId="3" applyNumberFormat="1" applyFont="1" applyAlignment="1">
      <alignment vertical="center"/>
    </xf>
    <xf numFmtId="164" fontId="4" fillId="2" borderId="0" xfId="2" quotePrefix="1" applyNumberFormat="1" applyFont="1" applyFill="1" applyAlignment="1">
      <alignment vertical="center"/>
    </xf>
    <xf numFmtId="9" fontId="4" fillId="2" borderId="0" xfId="4" quotePrefix="1" applyFont="1" applyFill="1" applyAlignment="1">
      <alignment vertical="center"/>
    </xf>
    <xf numFmtId="4" fontId="5" fillId="0" borderId="1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" fontId="5" fillId="0" borderId="1" xfId="5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0" fontId="3" fillId="0" borderId="1" xfId="1" quotePrefix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justify" vertical="center"/>
    </xf>
    <xf numFmtId="0" fontId="4" fillId="0" borderId="11" xfId="3" applyFont="1" applyBorder="1" applyAlignment="1">
      <alignment horizontal="justify" vertical="center"/>
    </xf>
    <xf numFmtId="0" fontId="5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justify" vertical="center"/>
    </xf>
    <xf numFmtId="0" fontId="5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164" fontId="4" fillId="0" borderId="0" xfId="2" quotePrefix="1" applyNumberFormat="1" applyFont="1" applyFill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1" xfId="3" quotePrefix="1" applyFont="1" applyBorder="1" applyAlignment="1">
      <alignment horizontal="left" vertical="center"/>
    </xf>
    <xf numFmtId="1" fontId="4" fillId="0" borderId="1" xfId="3" applyNumberFormat="1" applyFont="1" applyBorder="1" applyAlignment="1">
      <alignment horizontal="justify" vertical="center"/>
    </xf>
    <xf numFmtId="3" fontId="5" fillId="0" borderId="0" xfId="3" applyNumberFormat="1" applyFont="1" applyAlignment="1">
      <alignment vertical="center"/>
    </xf>
    <xf numFmtId="3" fontId="4" fillId="0" borderId="2" xfId="3" applyNumberFormat="1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4" fillId="2" borderId="0" xfId="2" quotePrefix="1" applyNumberFormat="1" applyFont="1" applyFill="1" applyAlignment="1">
      <alignment vertical="center"/>
    </xf>
    <xf numFmtId="0" fontId="5" fillId="0" borderId="14" xfId="3" applyFont="1" applyBorder="1" applyAlignment="1">
      <alignment horizontal="left" vertical="center"/>
    </xf>
    <xf numFmtId="3" fontId="5" fillId="0" borderId="14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justify" vertical="center" wrapText="1"/>
    </xf>
    <xf numFmtId="3" fontId="5" fillId="0" borderId="9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vertical="center"/>
    </xf>
    <xf numFmtId="0" fontId="5" fillId="0" borderId="14" xfId="3" quotePrefix="1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</cellXfs>
  <cellStyles count="6">
    <cellStyle name="Millares 2" xfId="5" xr:uid="{1A083394-869F-4AA6-A673-C173B208C15F}"/>
    <cellStyle name="Normal" xfId="0" builtinId="0"/>
    <cellStyle name="Normal 2" xfId="3" xr:uid="{2CCD20FC-8210-4433-9203-E140FD5D9F62}"/>
    <cellStyle name="Normal_ADMSUPER" xfId="2" xr:uid="{65C37787-44CF-44EB-B76B-A8240FBE7972}"/>
    <cellStyle name="Normal_LIQING96" xfId="1" xr:uid="{49E39549-6C58-4B8E-8DD7-4E95A79D3214}"/>
    <cellStyle name="Porcentaje 2" xfId="4" xr:uid="{735D6187-8321-4B45-B445-B57E6037ADB2}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4-Abril/01.Informes%20de%20Ejecucion%20Abril%202020/Ejecucion%20Ingresos%20Abril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4-Abril/01.Informes%20de%20Ejecucion%20Abril%202020/Ejecucion%20Egresos%20Abril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 refreshError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 refreshError="1"/>
      <sheetData sheetId="5">
        <row r="3">
          <cell r="B3" t="str">
            <v>DEL 1 DE ENERO AL 30 DE ABRIL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73864248.550000012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10318607.4</v>
          </cell>
          <cell r="F104">
            <v>13695307.189999999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873">
          <cell r="AL873">
            <v>1710492</v>
          </cell>
        </row>
      </sheetData>
      <sheetData sheetId="3"/>
      <sheetData sheetId="4"/>
      <sheetData sheetId="5">
        <row r="54">
          <cell r="AK54">
            <v>7189439.0899999999</v>
          </cell>
        </row>
      </sheetData>
      <sheetData sheetId="6">
        <row r="8">
          <cell r="U8">
            <v>496343131.03000003</v>
          </cell>
        </row>
        <row r="9">
          <cell r="U9">
            <v>8785574.7899999991</v>
          </cell>
        </row>
        <row r="10">
          <cell r="U10">
            <v>4676169.87</v>
          </cell>
        </row>
        <row r="12">
          <cell r="U12">
            <v>2511471.37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33957630</v>
          </cell>
        </row>
        <row r="17">
          <cell r="U17">
            <v>204499511.75999999</v>
          </cell>
        </row>
        <row r="18">
          <cell r="U18">
            <v>50947748.93</v>
          </cell>
        </row>
        <row r="19">
          <cell r="U19">
            <v>1133733.0399999998</v>
          </cell>
        </row>
        <row r="20">
          <cell r="U20">
            <v>185235571.41999999</v>
          </cell>
        </row>
        <row r="21">
          <cell r="U21">
            <v>0</v>
          </cell>
        </row>
        <row r="23">
          <cell r="U23">
            <v>88271702.079999998</v>
          </cell>
        </row>
        <row r="24">
          <cell r="U24">
            <v>4771448.63</v>
          </cell>
        </row>
        <row r="25">
          <cell r="U25">
            <v>14314334.709999999</v>
          </cell>
        </row>
        <row r="26">
          <cell r="U26">
            <v>47714435.769999988</v>
          </cell>
        </row>
        <row r="27">
          <cell r="U27">
            <v>4771448.6400000006</v>
          </cell>
        </row>
        <row r="29">
          <cell r="U29">
            <v>49765299.179999992</v>
          </cell>
        </row>
        <row r="30">
          <cell r="U30">
            <v>14314334.709999999</v>
          </cell>
        </row>
        <row r="31">
          <cell r="U31">
            <v>28628663.599999998</v>
          </cell>
        </row>
        <row r="32">
          <cell r="U32">
            <v>48756086.149999999</v>
          </cell>
        </row>
        <row r="34">
          <cell r="U34">
            <v>0</v>
          </cell>
        </row>
        <row r="37">
          <cell r="U37">
            <v>10091810.58</v>
          </cell>
        </row>
        <row r="38">
          <cell r="U38">
            <v>2701464.17</v>
          </cell>
        </row>
        <row r="39">
          <cell r="U39">
            <v>20014736.280000001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843857</v>
          </cell>
        </row>
        <row r="44">
          <cell r="U44">
            <v>12943800</v>
          </cell>
        </row>
        <row r="45">
          <cell r="U45">
            <v>25599.8</v>
          </cell>
        </row>
        <row r="46">
          <cell r="U46">
            <v>10976889.609999999</v>
          </cell>
        </row>
        <row r="47">
          <cell r="U47">
            <v>1933610.85</v>
          </cell>
        </row>
        <row r="49">
          <cell r="U49">
            <v>299004.09999999998</v>
          </cell>
        </row>
        <row r="50">
          <cell r="U50">
            <v>0</v>
          </cell>
        </row>
        <row r="51">
          <cell r="U51">
            <v>18900</v>
          </cell>
        </row>
        <row r="52">
          <cell r="U52">
            <v>66769</v>
          </cell>
        </row>
        <row r="53">
          <cell r="U53">
            <v>0</v>
          </cell>
        </row>
        <row r="54">
          <cell r="U54">
            <v>7368424.5499999998</v>
          </cell>
        </row>
        <row r="55">
          <cell r="U55">
            <v>6271372.0699999994</v>
          </cell>
        </row>
        <row r="57">
          <cell r="U57">
            <v>0</v>
          </cell>
        </row>
        <row r="58">
          <cell r="U58">
            <v>352277.5</v>
          </cell>
        </row>
        <row r="59">
          <cell r="U59">
            <v>1943600</v>
          </cell>
        </row>
        <row r="61">
          <cell r="U61">
            <v>5349148.8</v>
          </cell>
        </row>
        <row r="62">
          <cell r="U62">
            <v>473707.3</v>
          </cell>
        </row>
        <row r="63">
          <cell r="U63">
            <v>6063751.7599999998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8641088.3000000007</v>
          </cell>
        </row>
        <row r="68">
          <cell r="U68">
            <v>24384461.020000003</v>
          </cell>
        </row>
        <row r="69">
          <cell r="U69">
            <v>671813.72</v>
          </cell>
        </row>
        <row r="70">
          <cell r="U70">
            <v>18004961.420000002</v>
          </cell>
        </row>
        <row r="72">
          <cell r="U72">
            <v>51705</v>
          </cell>
        </row>
        <row r="73">
          <cell r="U73">
            <v>1365970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5190079</v>
          </cell>
        </row>
        <row r="78">
          <cell r="U78">
            <v>0</v>
          </cell>
        </row>
        <row r="80">
          <cell r="U80">
            <v>4896769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1154295</v>
          </cell>
        </row>
        <row r="85">
          <cell r="U85">
            <v>0</v>
          </cell>
        </row>
        <row r="86">
          <cell r="U86">
            <v>426617.49000000005</v>
          </cell>
        </row>
        <row r="87">
          <cell r="U87">
            <v>278711.83</v>
          </cell>
        </row>
        <row r="88">
          <cell r="U88">
            <v>1027735.57</v>
          </cell>
        </row>
        <row r="89">
          <cell r="U89">
            <v>4737169.51</v>
          </cell>
        </row>
        <row r="90">
          <cell r="U90">
            <v>4743394.0999999996</v>
          </cell>
        </row>
        <row r="91">
          <cell r="U91">
            <v>0</v>
          </cell>
        </row>
        <row r="93">
          <cell r="U93">
            <v>5407168.2999999998</v>
          </cell>
        </row>
        <row r="94">
          <cell r="U94">
            <v>0</v>
          </cell>
        </row>
        <row r="96">
          <cell r="U96">
            <v>79087.960000000006</v>
          </cell>
        </row>
        <row r="97">
          <cell r="U97">
            <v>0</v>
          </cell>
        </row>
        <row r="100">
          <cell r="U100">
            <v>1407174.82</v>
          </cell>
        </row>
        <row r="101">
          <cell r="U101">
            <v>0</v>
          </cell>
        </row>
        <row r="102">
          <cell r="U102">
            <v>542783.65999999992</v>
          </cell>
        </row>
        <row r="103">
          <cell r="U103">
            <v>7119.99</v>
          </cell>
        </row>
        <row r="105">
          <cell r="U105">
            <v>2361052.0700000003</v>
          </cell>
        </row>
        <row r="107">
          <cell r="U107">
            <v>365983.46</v>
          </cell>
        </row>
        <row r="108">
          <cell r="U108">
            <v>12380.53</v>
          </cell>
        </row>
        <row r="109">
          <cell r="U109">
            <v>0</v>
          </cell>
        </row>
        <row r="110">
          <cell r="U110">
            <v>380908.9</v>
          </cell>
        </row>
        <row r="111">
          <cell r="U111">
            <v>0</v>
          </cell>
        </row>
        <row r="112">
          <cell r="U112">
            <v>71854.649999999994</v>
          </cell>
        </row>
        <row r="113">
          <cell r="U113">
            <v>211804.76</v>
          </cell>
        </row>
        <row r="115">
          <cell r="U115">
            <v>29910.989999999998</v>
          </cell>
        </row>
        <row r="116">
          <cell r="U116">
            <v>408820.35000000003</v>
          </cell>
        </row>
        <row r="118">
          <cell r="U118">
            <v>549356.6</v>
          </cell>
        </row>
        <row r="119">
          <cell r="U119">
            <v>86085</v>
          </cell>
        </row>
        <row r="120">
          <cell r="U120">
            <v>2886866.64</v>
          </cell>
        </row>
        <row r="121">
          <cell r="U121">
            <v>50972.82</v>
          </cell>
        </row>
        <row r="122">
          <cell r="U122">
            <v>490731.63</v>
          </cell>
        </row>
        <row r="123">
          <cell r="U123">
            <v>16364.54</v>
          </cell>
        </row>
        <row r="124">
          <cell r="U124">
            <v>87723.17</v>
          </cell>
        </row>
        <row r="125">
          <cell r="U125">
            <v>16786.98</v>
          </cell>
        </row>
        <row r="128">
          <cell r="U128">
            <v>542226985.04999995</v>
          </cell>
        </row>
        <row r="129">
          <cell r="U129">
            <v>1140000000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682640.91</v>
          </cell>
        </row>
        <row r="153">
          <cell r="U153">
            <v>423286.69999999995</v>
          </cell>
        </row>
        <row r="154">
          <cell r="U154">
            <v>15894367.51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13008194.959999999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0</v>
          </cell>
        </row>
        <row r="172">
          <cell r="U172">
            <v>8967890.9699999988</v>
          </cell>
        </row>
        <row r="173">
          <cell r="U173">
            <v>30152170.48</v>
          </cell>
        </row>
        <row r="174">
          <cell r="U174">
            <v>0</v>
          </cell>
        </row>
        <row r="175">
          <cell r="U175">
            <v>324033.15000000002</v>
          </cell>
        </row>
        <row r="176">
          <cell r="U176">
            <v>1280925.69</v>
          </cell>
        </row>
        <row r="178">
          <cell r="U178">
            <v>265800.09999999998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4657409.71</v>
          </cell>
        </row>
        <row r="185">
          <cell r="U185">
            <v>2900573.4799999995</v>
          </cell>
        </row>
        <row r="188">
          <cell r="U188">
            <v>8413430.9199999999</v>
          </cell>
        </row>
        <row r="189">
          <cell r="U189">
            <v>0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1121525</v>
          </cell>
        </row>
        <row r="194">
          <cell r="U194">
            <v>40966335.260000005</v>
          </cell>
        </row>
        <row r="195">
          <cell r="U195">
            <v>37351196</v>
          </cell>
        </row>
        <row r="196">
          <cell r="U196">
            <v>55357250.150000006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11095433.640000001</v>
          </cell>
        </row>
        <row r="202">
          <cell r="U202">
            <v>20846197.399999999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12406428.199999999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10628644.800000001</v>
          </cell>
        </row>
        <row r="209">
          <cell r="U209">
            <v>2534070.2000000002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174056103.36000001</v>
          </cell>
        </row>
        <row r="216">
          <cell r="U216">
            <v>230483862.71000004</v>
          </cell>
        </row>
        <row r="217">
          <cell r="U217">
            <v>0</v>
          </cell>
        </row>
        <row r="218">
          <cell r="U218">
            <v>79077964.799999997</v>
          </cell>
        </row>
        <row r="219">
          <cell r="U219">
            <v>13438179.789999999</v>
          </cell>
        </row>
        <row r="220">
          <cell r="U220">
            <v>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107500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133879414.40000001</v>
          </cell>
        </row>
        <row r="236">
          <cell r="U236">
            <v>12203000</v>
          </cell>
        </row>
        <row r="237">
          <cell r="U237">
            <v>1005098976.3600001</v>
          </cell>
        </row>
        <row r="238">
          <cell r="U238">
            <v>1089933166.26</v>
          </cell>
        </row>
        <row r="241">
          <cell r="U241">
            <v>300814642.44999999</v>
          </cell>
        </row>
        <row r="242">
          <cell r="U242">
            <v>0</v>
          </cell>
        </row>
        <row r="243">
          <cell r="U243">
            <v>0</v>
          </cell>
        </row>
        <row r="244">
          <cell r="U244">
            <v>266278000</v>
          </cell>
        </row>
        <row r="245">
          <cell r="U245">
            <v>49625000</v>
          </cell>
        </row>
        <row r="247">
          <cell r="U247">
            <v>2346347141.0500002</v>
          </cell>
        </row>
        <row r="248">
          <cell r="U248">
            <v>1842185238.6099999</v>
          </cell>
        </row>
        <row r="249">
          <cell r="U249">
            <v>2742615242.3200002</v>
          </cell>
        </row>
        <row r="250">
          <cell r="U250">
            <v>594011748.04999995</v>
          </cell>
        </row>
        <row r="251">
          <cell r="U251">
            <v>0</v>
          </cell>
        </row>
        <row r="252">
          <cell r="U252">
            <v>52657000</v>
          </cell>
        </row>
        <row r="253">
          <cell r="U253">
            <v>0</v>
          </cell>
        </row>
        <row r="254">
          <cell r="U254">
            <v>486409275.72000003</v>
          </cell>
        </row>
        <row r="255">
          <cell r="U255">
            <v>886499000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548957000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463440000</v>
          </cell>
        </row>
        <row r="262">
          <cell r="U262">
            <v>112127000</v>
          </cell>
        </row>
        <row r="263">
          <cell r="U263">
            <v>0</v>
          </cell>
        </row>
        <row r="266">
          <cell r="U266">
            <v>9307120153.6800003</v>
          </cell>
        </row>
        <row r="267">
          <cell r="U267">
            <v>12266331547.82</v>
          </cell>
        </row>
        <row r="268">
          <cell r="U268">
            <v>0</v>
          </cell>
        </row>
        <row r="269">
          <cell r="U269">
            <v>3239629879</v>
          </cell>
        </row>
        <row r="270">
          <cell r="U270">
            <v>681119793.10000002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30 DE ABRIL 2020</v>
          </cell>
        </row>
        <row r="9">
          <cell r="D9">
            <v>9003025.9800000004</v>
          </cell>
          <cell r="F9">
            <v>57119734.399999999</v>
          </cell>
          <cell r="K9">
            <v>57119734.399999999</v>
          </cell>
          <cell r="L9">
            <v>164681869.68000001</v>
          </cell>
        </row>
        <row r="10">
          <cell r="D10">
            <v>31266052.02</v>
          </cell>
          <cell r="F10">
            <v>2544124.7599999998</v>
          </cell>
          <cell r="K10">
            <v>2544124.7599999998</v>
          </cell>
          <cell r="L10">
            <v>1187258.23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441755.9</v>
          </cell>
          <cell r="K13">
            <v>441755.9</v>
          </cell>
          <cell r="L13">
            <v>1712347.6800000002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11319210</v>
          </cell>
          <cell r="K16">
            <v>11319210</v>
          </cell>
          <cell r="L16">
            <v>22638420</v>
          </cell>
        </row>
        <row r="18">
          <cell r="D18">
            <v>0</v>
          </cell>
          <cell r="F18">
            <v>26686464</v>
          </cell>
          <cell r="K18">
            <v>26686464</v>
          </cell>
          <cell r="L18">
            <v>78549682.269999996</v>
          </cell>
        </row>
        <row r="19">
          <cell r="D19">
            <v>0</v>
          </cell>
          <cell r="F19">
            <v>8859763.2799999993</v>
          </cell>
          <cell r="K19">
            <v>8859763.2799999993</v>
          </cell>
          <cell r="L19">
            <v>27583073.729999997</v>
          </cell>
        </row>
        <row r="20">
          <cell r="D20">
            <v>3355756.5</v>
          </cell>
          <cell r="F20">
            <v>0</v>
          </cell>
          <cell r="K20">
            <v>0</v>
          </cell>
          <cell r="L20">
            <v>900503.05999999994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90827630.409999996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3724889.7199999997</v>
          </cell>
          <cell r="F24">
            <v>8644169.0200000014</v>
          </cell>
          <cell r="K24">
            <v>8644169.0200000014</v>
          </cell>
          <cell r="L24">
            <v>33543451.330000002</v>
          </cell>
        </row>
        <row r="25">
          <cell r="D25">
            <v>201345.39</v>
          </cell>
          <cell r="F25">
            <v>467252.80000000005</v>
          </cell>
          <cell r="K25">
            <v>467252.80000000005</v>
          </cell>
          <cell r="L25">
            <v>1813161.0000000002</v>
          </cell>
        </row>
        <row r="26">
          <cell r="D26">
            <v>604036.17000000004</v>
          </cell>
          <cell r="F26">
            <v>1401757.56</v>
          </cell>
          <cell r="K26">
            <v>1401757.56</v>
          </cell>
          <cell r="L26">
            <v>5439480.0800000001</v>
          </cell>
        </row>
        <row r="27">
          <cell r="D27">
            <v>2013453.9</v>
          </cell>
          <cell r="F27">
            <v>4672524.0199999996</v>
          </cell>
          <cell r="K27">
            <v>4672524.0199999996</v>
          </cell>
          <cell r="L27">
            <v>18131596.059999999</v>
          </cell>
        </row>
        <row r="28">
          <cell r="D28">
            <v>201345.39</v>
          </cell>
          <cell r="F28">
            <v>467252.80000000005</v>
          </cell>
          <cell r="K28">
            <v>467252.80000000005</v>
          </cell>
          <cell r="L28">
            <v>1813161.0000000002</v>
          </cell>
        </row>
        <row r="30">
          <cell r="D30">
            <v>2034398.1600000001</v>
          </cell>
          <cell r="F30">
            <v>4906150.2300000004</v>
          </cell>
          <cell r="K30">
            <v>4906150.2300000004</v>
          </cell>
          <cell r="L30">
            <v>18883956.469999999</v>
          </cell>
        </row>
        <row r="31">
          <cell r="D31">
            <v>604036.17000000004</v>
          </cell>
          <cell r="F31">
            <v>1401757.56</v>
          </cell>
          <cell r="K31">
            <v>1401757.56</v>
          </cell>
          <cell r="L31">
            <v>5439480.0800000001</v>
          </cell>
        </row>
        <row r="32">
          <cell r="D32">
            <v>1208072.3400000001</v>
          </cell>
          <cell r="F32">
            <v>2803514.62</v>
          </cell>
          <cell r="K32">
            <v>2803514.62</v>
          </cell>
          <cell r="L32">
            <v>10878958.4</v>
          </cell>
        </row>
        <row r="33">
          <cell r="D33">
            <v>479640.30000000005</v>
          </cell>
          <cell r="F33">
            <v>4659905.24</v>
          </cell>
          <cell r="K33">
            <v>4659905.24</v>
          </cell>
          <cell r="L33">
            <v>18489022.41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4953392.29</v>
          </cell>
          <cell r="K40">
            <v>4953392.29</v>
          </cell>
          <cell r="L40">
            <v>15061343.990000002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2637600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299004.09999999998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15072000</v>
          </cell>
          <cell r="F56">
            <v>1077667.44</v>
          </cell>
          <cell r="K56">
            <v>1077667.44</v>
          </cell>
          <cell r="L56">
            <v>4140482.08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32566000</v>
          </cell>
          <cell r="F59">
            <v>102547.5</v>
          </cell>
          <cell r="K59">
            <v>102547.5</v>
          </cell>
          <cell r="L59">
            <v>113000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4529898.8</v>
          </cell>
          <cell r="K62">
            <v>4529898.8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473707.3</v>
          </cell>
        </row>
        <row r="64">
          <cell r="D64">
            <v>330000000</v>
          </cell>
          <cell r="F64">
            <v>791000</v>
          </cell>
          <cell r="K64">
            <v>791000</v>
          </cell>
          <cell r="L64">
            <v>791000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36424000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61410000</v>
          </cell>
          <cell r="F71">
            <v>0</v>
          </cell>
          <cell r="K71">
            <v>0</v>
          </cell>
          <cell r="L71">
            <v>17402000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11970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86560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24450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741040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1027735.57</v>
          </cell>
          <cell r="K89">
            <v>1027735.57</v>
          </cell>
          <cell r="L89">
            <v>0</v>
          </cell>
        </row>
        <row r="90">
          <cell r="D90">
            <v>17714624</v>
          </cell>
          <cell r="F90">
            <v>1200457.99</v>
          </cell>
          <cell r="K90">
            <v>1200457.99</v>
          </cell>
          <cell r="L90">
            <v>2559261.52</v>
          </cell>
        </row>
        <row r="91">
          <cell r="D91">
            <v>10433749</v>
          </cell>
          <cell r="F91">
            <v>2760594.83</v>
          </cell>
          <cell r="K91">
            <v>2760594.83</v>
          </cell>
          <cell r="L91">
            <v>1982799.27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142173.76999999999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91530</v>
          </cell>
          <cell r="K106">
            <v>91530</v>
          </cell>
          <cell r="L106">
            <v>1490957.98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10336880</v>
          </cell>
          <cell r="F111">
            <v>24183</v>
          </cell>
          <cell r="K111">
            <v>24183</v>
          </cell>
          <cell r="L111">
            <v>96008.71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189740.7</v>
          </cell>
          <cell r="K119">
            <v>189740.7</v>
          </cell>
          <cell r="L119">
            <v>72058.16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73169.759999999995</v>
          </cell>
          <cell r="K121">
            <v>73169.759999999995</v>
          </cell>
          <cell r="L121">
            <v>339201.39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40071.18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19059.86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87723.17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42168000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10000000</v>
          </cell>
          <cell r="F154">
            <v>0</v>
          </cell>
          <cell r="K154">
            <v>0</v>
          </cell>
          <cell r="L154">
            <v>336807.8</v>
          </cell>
        </row>
        <row r="155">
          <cell r="D155">
            <v>103620000</v>
          </cell>
          <cell r="F155">
            <v>0</v>
          </cell>
          <cell r="K155">
            <v>0</v>
          </cell>
          <cell r="L155">
            <v>15894367.51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1000000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97427920</v>
          </cell>
          <cell r="F162">
            <v>12327176.449999999</v>
          </cell>
          <cell r="K162">
            <v>12327176.449999999</v>
          </cell>
          <cell r="L162">
            <v>681018.51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107500</v>
          </cell>
          <cell r="K226">
            <v>107500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8">
        <row r="9">
          <cell r="D9">
            <v>18180000</v>
          </cell>
          <cell r="F9">
            <v>30528024.620000001</v>
          </cell>
          <cell r="K9">
            <v>30528024.620000001</v>
          </cell>
          <cell r="L9">
            <v>87648460.439999998</v>
          </cell>
        </row>
        <row r="10">
          <cell r="D10">
            <v>19283025.98</v>
          </cell>
          <cell r="F10">
            <v>1272062.3799999999</v>
          </cell>
          <cell r="K10">
            <v>1272062.3799999999</v>
          </cell>
          <cell r="L10">
            <v>3782129.42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184384.13999999998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625000</v>
          </cell>
          <cell r="F18">
            <v>7881606.8600000003</v>
          </cell>
          <cell r="K18">
            <v>7881606.8600000003</v>
          </cell>
          <cell r="L18">
            <v>22883522.160000004</v>
          </cell>
        </row>
        <row r="19">
          <cell r="D19">
            <v>0</v>
          </cell>
          <cell r="F19">
            <v>944882.14</v>
          </cell>
          <cell r="K19">
            <v>944882.14</v>
          </cell>
          <cell r="L19">
            <v>2834646.42</v>
          </cell>
        </row>
        <row r="20">
          <cell r="D20">
            <v>3185664.1616666699</v>
          </cell>
          <cell r="F20">
            <v>0</v>
          </cell>
          <cell r="K20">
            <v>0</v>
          </cell>
          <cell r="L20">
            <v>141118.84</v>
          </cell>
        </row>
        <row r="21">
          <cell r="D21">
            <v>139944</v>
          </cell>
          <cell r="F21">
            <v>0</v>
          </cell>
          <cell r="K21">
            <v>0</v>
          </cell>
          <cell r="L21">
            <v>34817365.269999996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3536087.22315</v>
          </cell>
          <cell r="F24">
            <v>3821204.67</v>
          </cell>
          <cell r="K24">
            <v>3821204.67</v>
          </cell>
          <cell r="L24">
            <v>14002850.850000001</v>
          </cell>
        </row>
        <row r="25">
          <cell r="D25">
            <v>191139.8499</v>
          </cell>
          <cell r="F25">
            <v>203673.3</v>
          </cell>
          <cell r="K25">
            <v>203673.3</v>
          </cell>
          <cell r="L25">
            <v>747948.57000000007</v>
          </cell>
        </row>
        <row r="26">
          <cell r="D26">
            <v>573419.54969999997</v>
          </cell>
          <cell r="F26">
            <v>619654.99</v>
          </cell>
          <cell r="K26">
            <v>619654.99</v>
          </cell>
          <cell r="L26">
            <v>2270733.2799999998</v>
          </cell>
        </row>
        <row r="27">
          <cell r="D27">
            <v>1911398.4989999998</v>
          </cell>
          <cell r="F27">
            <v>2065516.1400000001</v>
          </cell>
          <cell r="K27">
            <v>2065516.1400000001</v>
          </cell>
          <cell r="L27">
            <v>7569108.9399999995</v>
          </cell>
        </row>
        <row r="28">
          <cell r="D28">
            <v>191139.8499</v>
          </cell>
          <cell r="F28">
            <v>206551.91999999998</v>
          </cell>
          <cell r="K28">
            <v>206551.91999999998</v>
          </cell>
          <cell r="L28">
            <v>756911.89000000013</v>
          </cell>
        </row>
        <row r="30">
          <cell r="D30">
            <v>1973949.3749839999</v>
          </cell>
          <cell r="F30">
            <v>2168792.0099999998</v>
          </cell>
          <cell r="K30">
            <v>2168792.0099999998</v>
          </cell>
          <cell r="L30">
            <v>7879128.0800000001</v>
          </cell>
        </row>
        <row r="31">
          <cell r="D31">
            <v>573419.54969999997</v>
          </cell>
          <cell r="F31">
            <v>619654.99</v>
          </cell>
          <cell r="K31">
            <v>619654.99</v>
          </cell>
          <cell r="L31">
            <v>2270733.2799999998</v>
          </cell>
        </row>
        <row r="32">
          <cell r="D32">
            <v>1146839.0993999999</v>
          </cell>
          <cell r="F32">
            <v>1239309.75</v>
          </cell>
          <cell r="K32">
            <v>1239309.75</v>
          </cell>
          <cell r="L32">
            <v>4541465.67</v>
          </cell>
        </row>
        <row r="33">
          <cell r="D33">
            <v>1107307.5</v>
          </cell>
          <cell r="F33">
            <v>2074075.79</v>
          </cell>
          <cell r="K33">
            <v>2074075.79</v>
          </cell>
          <cell r="L33">
            <v>7833961.1100000013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467950</v>
          </cell>
          <cell r="F55">
            <v>0</v>
          </cell>
          <cell r="K55">
            <v>0</v>
          </cell>
          <cell r="L55">
            <v>2888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6387430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10219880</v>
          </cell>
          <cell r="F60">
            <v>1943600</v>
          </cell>
          <cell r="K60">
            <v>1943600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10219880</v>
          </cell>
          <cell r="F64">
            <v>1943600</v>
          </cell>
          <cell r="K64">
            <v>1943600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18848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63870</v>
          </cell>
          <cell r="F73">
            <v>0</v>
          </cell>
          <cell r="K73">
            <v>0</v>
          </cell>
          <cell r="L73">
            <v>31655</v>
          </cell>
        </row>
        <row r="74">
          <cell r="D74">
            <v>1916230</v>
          </cell>
          <cell r="F74">
            <v>0</v>
          </cell>
          <cell r="K74">
            <v>0</v>
          </cell>
          <cell r="L74">
            <v>946000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8942400</v>
          </cell>
          <cell r="F81">
            <v>0</v>
          </cell>
          <cell r="K81">
            <v>0</v>
          </cell>
          <cell r="L81">
            <v>8600</v>
          </cell>
        </row>
        <row r="82">
          <cell r="D82">
            <v>8942400</v>
          </cell>
          <cell r="F82">
            <v>0</v>
          </cell>
          <cell r="K82">
            <v>0</v>
          </cell>
          <cell r="L82">
            <v>41000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94538.709999999992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49821.2</v>
          </cell>
          <cell r="F119">
            <v>0</v>
          </cell>
          <cell r="K119">
            <v>0</v>
          </cell>
          <cell r="L119">
            <v>127418.08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83036.2</v>
          </cell>
          <cell r="F121">
            <v>0</v>
          </cell>
          <cell r="K121">
            <v>0</v>
          </cell>
          <cell r="L121">
            <v>130111.31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-4560000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-120000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1527493.29</v>
          </cell>
          <cell r="K173">
            <v>1527493.29</v>
          </cell>
          <cell r="L173">
            <v>7440397.6799999997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30152170.48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680000</v>
          </cell>
          <cell r="F189">
            <v>2702688.72</v>
          </cell>
          <cell r="K189">
            <v>2702688.72</v>
          </cell>
          <cell r="L189">
            <v>5710742.2000000002</v>
          </cell>
        </row>
        <row r="190">
          <cell r="D190">
            <v>-200817.6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-660000</v>
          </cell>
          <cell r="F193">
            <v>641162</v>
          </cell>
          <cell r="K193">
            <v>641162</v>
          </cell>
          <cell r="L193">
            <v>480363</v>
          </cell>
        </row>
        <row r="195">
          <cell r="D195">
            <v>0</v>
          </cell>
          <cell r="F195">
            <v>23158540.620000001</v>
          </cell>
          <cell r="K195">
            <v>23158540.620000001</v>
          </cell>
          <cell r="L195">
            <v>17807794.640000001</v>
          </cell>
        </row>
        <row r="196">
          <cell r="D196">
            <v>3384557.6</v>
          </cell>
          <cell r="F196">
            <v>10042663.380000001</v>
          </cell>
          <cell r="K196">
            <v>10042663.380000001</v>
          </cell>
          <cell r="L196">
            <v>27308532.620000001</v>
          </cell>
        </row>
        <row r="197">
          <cell r="D197">
            <v>-22860000</v>
          </cell>
          <cell r="F197">
            <v>18755557.190000001</v>
          </cell>
          <cell r="K197">
            <v>18755557.190000001</v>
          </cell>
          <cell r="L197">
            <v>36601692.960000001</v>
          </cell>
        </row>
        <row r="198">
          <cell r="D198">
            <v>3000000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-1180000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1060000</v>
          </cell>
          <cell r="F202">
            <v>7315579.5899999999</v>
          </cell>
          <cell r="K202">
            <v>7315579.5899999999</v>
          </cell>
          <cell r="L202">
            <v>3779854.05</v>
          </cell>
        </row>
        <row r="203">
          <cell r="D203">
            <v>0</v>
          </cell>
          <cell r="F203">
            <v>1185234.3999999999</v>
          </cell>
          <cell r="K203">
            <v>1185234.3999999999</v>
          </cell>
          <cell r="L203">
            <v>19660963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13700000</v>
          </cell>
          <cell r="F206">
            <v>6458560.2000000002</v>
          </cell>
          <cell r="K206">
            <v>6458560.2000000002</v>
          </cell>
          <cell r="L206">
            <v>5947868</v>
          </cell>
        </row>
        <row r="207">
          <cell r="D207">
            <v>-189980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7500000</v>
          </cell>
          <cell r="F209">
            <v>1914672</v>
          </cell>
          <cell r="K209">
            <v>1914672</v>
          </cell>
          <cell r="L209">
            <v>8713972.8000000007</v>
          </cell>
        </row>
        <row r="210">
          <cell r="D210">
            <v>446240</v>
          </cell>
          <cell r="F210">
            <v>400585</v>
          </cell>
          <cell r="K210">
            <v>400585</v>
          </cell>
          <cell r="L210">
            <v>2133485.2000000002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23620020.109999999</v>
          </cell>
          <cell r="K216">
            <v>23620020.109999999</v>
          </cell>
          <cell r="L216">
            <v>150436083.25</v>
          </cell>
        </row>
        <row r="217">
          <cell r="D217">
            <v>0</v>
          </cell>
          <cell r="F217">
            <v>72101485.790000007</v>
          </cell>
          <cell r="K217">
            <v>72101485.790000007</v>
          </cell>
          <cell r="L217">
            <v>158382376.92000002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13436874.5</v>
          </cell>
          <cell r="K219">
            <v>13436874.5</v>
          </cell>
          <cell r="L219">
            <v>65641090.299999997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13438179.789999999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-228000000</v>
          </cell>
          <cell r="F236">
            <v>54788514.719999999</v>
          </cell>
          <cell r="K236">
            <v>54788514.719999999</v>
          </cell>
          <cell r="L236">
            <v>79090899.680000007</v>
          </cell>
        </row>
        <row r="237">
          <cell r="D237">
            <v>-6000000</v>
          </cell>
          <cell r="F237">
            <v>6967000</v>
          </cell>
          <cell r="K237">
            <v>6967000</v>
          </cell>
          <cell r="L237">
            <v>5236000</v>
          </cell>
        </row>
        <row r="238">
          <cell r="D238">
            <v>0</v>
          </cell>
          <cell r="F238">
            <v>103884279.43000001</v>
          </cell>
          <cell r="K238">
            <v>103884279.43000001</v>
          </cell>
          <cell r="L238">
            <v>901214696.93000007</v>
          </cell>
        </row>
        <row r="239">
          <cell r="D239">
            <v>0</v>
          </cell>
          <cell r="F239">
            <v>256183898.69999999</v>
          </cell>
          <cell r="K239">
            <v>256183898.69999999</v>
          </cell>
          <cell r="L239">
            <v>833749267.55999994</v>
          </cell>
        </row>
        <row r="242">
          <cell r="D242">
            <v>34000000</v>
          </cell>
          <cell r="F242">
            <v>48102000</v>
          </cell>
          <cell r="K242">
            <v>48102000</v>
          </cell>
          <cell r="L242">
            <v>252712642.44999999</v>
          </cell>
        </row>
        <row r="243">
          <cell r="D243">
            <v>-10040880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62235000</v>
          </cell>
          <cell r="K245">
            <v>62235000</v>
          </cell>
          <cell r="L245">
            <v>204043000</v>
          </cell>
        </row>
        <row r="246">
          <cell r="D246">
            <v>-33000000</v>
          </cell>
          <cell r="F246">
            <v>0</v>
          </cell>
          <cell r="K246">
            <v>0</v>
          </cell>
          <cell r="L246">
            <v>49625000</v>
          </cell>
        </row>
        <row r="248">
          <cell r="D248">
            <v>0</v>
          </cell>
          <cell r="F248">
            <v>425903553.75999999</v>
          </cell>
          <cell r="K248">
            <v>425903553.75999999</v>
          </cell>
          <cell r="L248">
            <v>1920443587.29</v>
          </cell>
        </row>
        <row r="249">
          <cell r="D249">
            <v>169227880</v>
          </cell>
          <cell r="F249">
            <v>382130670.22000003</v>
          </cell>
          <cell r="K249">
            <v>382130670.22000003</v>
          </cell>
          <cell r="L249">
            <v>1460054568.3899999</v>
          </cell>
        </row>
        <row r="250">
          <cell r="D250">
            <v>-1218000000</v>
          </cell>
          <cell r="F250">
            <v>912974044.32000005</v>
          </cell>
          <cell r="K250">
            <v>912974044.32000005</v>
          </cell>
          <cell r="L250">
            <v>1829641198</v>
          </cell>
        </row>
        <row r="251">
          <cell r="D251">
            <v>150000000</v>
          </cell>
          <cell r="F251">
            <v>0</v>
          </cell>
          <cell r="K251">
            <v>0</v>
          </cell>
          <cell r="L251">
            <v>594011748.04999995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-59000000</v>
          </cell>
          <cell r="F253">
            <v>0</v>
          </cell>
          <cell r="K253">
            <v>0</v>
          </cell>
          <cell r="L253">
            <v>52657000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53000000</v>
          </cell>
          <cell r="F255">
            <v>42200000</v>
          </cell>
          <cell r="K255">
            <v>42200000</v>
          </cell>
          <cell r="L255">
            <v>444209275.72000003</v>
          </cell>
        </row>
        <row r="256">
          <cell r="D256">
            <v>0</v>
          </cell>
          <cell r="F256">
            <v>52444000</v>
          </cell>
          <cell r="K256">
            <v>52444000</v>
          </cell>
          <cell r="L256">
            <v>834055000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685000000</v>
          </cell>
          <cell r="F259">
            <v>108480000</v>
          </cell>
          <cell r="K259">
            <v>108480000</v>
          </cell>
          <cell r="L259">
            <v>440477000</v>
          </cell>
        </row>
        <row r="260">
          <cell r="D260">
            <v>-9499000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375000000</v>
          </cell>
          <cell r="F262">
            <v>78287000</v>
          </cell>
          <cell r="K262">
            <v>78287000</v>
          </cell>
          <cell r="L262">
            <v>385153000</v>
          </cell>
        </row>
        <row r="263">
          <cell r="D263">
            <v>22312000</v>
          </cell>
          <cell r="F263">
            <v>17725000</v>
          </cell>
          <cell r="K263">
            <v>17725000</v>
          </cell>
          <cell r="L263">
            <v>94402000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75000000</v>
          </cell>
          <cell r="F267">
            <v>1178632530.1500001</v>
          </cell>
          <cell r="K267">
            <v>1178632530.1500001</v>
          </cell>
          <cell r="L267">
            <v>8128487623.5299997</v>
          </cell>
        </row>
        <row r="268">
          <cell r="D268">
            <v>0</v>
          </cell>
          <cell r="F268">
            <v>3474049003.6999998</v>
          </cell>
          <cell r="K268">
            <v>3474049003.6999998</v>
          </cell>
          <cell r="L268">
            <v>8792282544.1199989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604408561.19000006</v>
          </cell>
          <cell r="K270">
            <v>604408561.19000006</v>
          </cell>
          <cell r="L270">
            <v>2635221317.8099999</v>
          </cell>
        </row>
        <row r="271">
          <cell r="D271">
            <v>0</v>
          </cell>
          <cell r="F271">
            <v>66815000</v>
          </cell>
          <cell r="K271">
            <v>66815000</v>
          </cell>
          <cell r="L271">
            <v>614304793.10000002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9">
        <row r="9">
          <cell r="D9">
            <v>0</v>
          </cell>
          <cell r="F9">
            <v>21330985.5</v>
          </cell>
          <cell r="K9">
            <v>21330985.5</v>
          </cell>
          <cell r="L9">
            <v>64587308.210000001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9424216.0099999998</v>
          </cell>
          <cell r="K18">
            <v>9424216.0099999998</v>
          </cell>
          <cell r="L18">
            <v>28357050.259999998</v>
          </cell>
        </row>
        <row r="19">
          <cell r="D19">
            <v>0</v>
          </cell>
          <cell r="F19">
            <v>944882.14</v>
          </cell>
          <cell r="K19">
            <v>944882.14</v>
          </cell>
          <cell r="L19">
            <v>2834646.42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30947358.52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2980029.26</v>
          </cell>
          <cell r="K24">
            <v>2980029.26</v>
          </cell>
          <cell r="L24">
            <v>11896578.810000001</v>
          </cell>
        </row>
        <row r="25">
          <cell r="D25">
            <v>0</v>
          </cell>
          <cell r="F25">
            <v>161082.88999999998</v>
          </cell>
          <cell r="K25">
            <v>161082.88999999998</v>
          </cell>
          <cell r="L25">
            <v>643059.1</v>
          </cell>
        </row>
        <row r="26">
          <cell r="D26">
            <v>0</v>
          </cell>
          <cell r="F26">
            <v>483248.22</v>
          </cell>
          <cell r="K26">
            <v>483248.22</v>
          </cell>
          <cell r="L26">
            <v>1929175.7199999997</v>
          </cell>
        </row>
        <row r="27">
          <cell r="D27">
            <v>0</v>
          </cell>
          <cell r="F27">
            <v>1610826.71</v>
          </cell>
          <cell r="K27">
            <v>1610826.71</v>
          </cell>
          <cell r="L27">
            <v>6430583.4500000002</v>
          </cell>
        </row>
        <row r="28">
          <cell r="D28">
            <v>0</v>
          </cell>
          <cell r="F28">
            <v>161082.88999999998</v>
          </cell>
          <cell r="K28">
            <v>161082.88999999998</v>
          </cell>
          <cell r="L28">
            <v>643059.1</v>
          </cell>
        </row>
        <row r="30">
          <cell r="D30">
            <v>0</v>
          </cell>
          <cell r="F30">
            <v>1691368.1199999999</v>
          </cell>
          <cell r="K30">
            <v>1691368.1199999999</v>
          </cell>
          <cell r="L30">
            <v>6694108.2000000002</v>
          </cell>
        </row>
        <row r="31">
          <cell r="D31">
            <v>0</v>
          </cell>
          <cell r="F31">
            <v>483248.22</v>
          </cell>
          <cell r="K31">
            <v>483248.22</v>
          </cell>
          <cell r="L31">
            <v>1929175.7199999997</v>
          </cell>
        </row>
        <row r="32">
          <cell r="D32">
            <v>0</v>
          </cell>
          <cell r="F32">
            <v>966496.1100000001</v>
          </cell>
          <cell r="K32">
            <v>966496.1100000001</v>
          </cell>
          <cell r="L32">
            <v>3858350.36</v>
          </cell>
        </row>
        <row r="33">
          <cell r="D33">
            <v>0</v>
          </cell>
          <cell r="F33">
            <v>1674948.85</v>
          </cell>
          <cell r="K33">
            <v>1674948.85</v>
          </cell>
          <cell r="L33">
            <v>6639437.8499999996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27002</v>
          </cell>
          <cell r="K53">
            <v>27002</v>
          </cell>
          <cell r="L53">
            <v>39767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1760214.7</v>
          </cell>
          <cell r="K55">
            <v>1760214.7</v>
          </cell>
          <cell r="L55">
            <v>5605321.8499999996</v>
          </cell>
        </row>
        <row r="56">
          <cell r="D56">
            <v>0</v>
          </cell>
          <cell r="F56">
            <v>331864.05</v>
          </cell>
          <cell r="K56">
            <v>331864.05</v>
          </cell>
          <cell r="L56">
            <v>646868.5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68365</v>
          </cell>
          <cell r="K59">
            <v>68365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2177225</v>
          </cell>
          <cell r="F62">
            <v>0</v>
          </cell>
          <cell r="K62">
            <v>0</v>
          </cell>
          <cell r="L62">
            <v>819250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8915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50850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0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0</v>
          </cell>
          <cell r="L119">
            <v>47907.64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168952.62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33346.629999999997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542226985.04999995</v>
          </cell>
        </row>
        <row r="130">
          <cell r="D130">
            <v>0</v>
          </cell>
          <cell r="F130">
            <v>187818750</v>
          </cell>
          <cell r="K130">
            <v>187818750</v>
          </cell>
          <cell r="L130">
            <v>952181250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86478.9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660000</v>
          </cell>
          <cell r="F168">
            <v>0</v>
          </cell>
          <cell r="K168">
            <v>0</v>
          </cell>
          <cell r="L168">
            <v>120658185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324033.15000000002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1280925.69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0">
        <row r="9">
          <cell r="D9">
            <v>0</v>
          </cell>
          <cell r="F9">
            <v>12445685.960000001</v>
          </cell>
          <cell r="K9">
            <v>12445685.960000001</v>
          </cell>
          <cell r="L9">
            <v>39133907.700000003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4676169.87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172983.65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73231.53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5921515.6600000001</v>
          </cell>
          <cell r="K18">
            <v>5921515.6600000001</v>
          </cell>
          <cell r="L18">
            <v>17696750.620000001</v>
          </cell>
        </row>
        <row r="19">
          <cell r="D19">
            <v>0</v>
          </cell>
          <cell r="F19">
            <v>1736463.7</v>
          </cell>
          <cell r="K19">
            <v>1736463.7</v>
          </cell>
          <cell r="L19">
            <v>5209391.0999999996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92111.14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22502617.940000001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1923310.71</v>
          </cell>
          <cell r="K24">
            <v>1923310.71</v>
          </cell>
          <cell r="L24">
            <v>8431194.2199999988</v>
          </cell>
        </row>
        <row r="25">
          <cell r="D25">
            <v>0</v>
          </cell>
          <cell r="F25">
            <v>106841.53</v>
          </cell>
          <cell r="K25">
            <v>106841.53</v>
          </cell>
          <cell r="L25">
            <v>464704.22</v>
          </cell>
        </row>
        <row r="26">
          <cell r="D26">
            <v>0</v>
          </cell>
          <cell r="F26">
            <v>311888.36</v>
          </cell>
          <cell r="K26">
            <v>311888.36</v>
          </cell>
          <cell r="L26">
            <v>1367221.22</v>
          </cell>
        </row>
        <row r="27">
          <cell r="D27">
            <v>0</v>
          </cell>
          <cell r="F27">
            <v>1039627.49</v>
          </cell>
          <cell r="K27">
            <v>1039627.49</v>
          </cell>
          <cell r="L27">
            <v>4557402.5600000005</v>
          </cell>
        </row>
        <row r="28">
          <cell r="D28">
            <v>0</v>
          </cell>
          <cell r="F28">
            <v>103962.91</v>
          </cell>
          <cell r="K28">
            <v>103962.91</v>
          </cell>
          <cell r="L28">
            <v>455740.91000000003</v>
          </cell>
        </row>
        <row r="30">
          <cell r="D30">
            <v>0</v>
          </cell>
          <cell r="F30">
            <v>1091608.8899999999</v>
          </cell>
          <cell r="K30">
            <v>1091608.8899999999</v>
          </cell>
          <cell r="L30">
            <v>4742759.0199999996</v>
          </cell>
        </row>
        <row r="31">
          <cell r="D31">
            <v>0</v>
          </cell>
          <cell r="F31">
            <v>311888.36</v>
          </cell>
          <cell r="K31">
            <v>311888.36</v>
          </cell>
          <cell r="L31">
            <v>1367221.22</v>
          </cell>
        </row>
        <row r="32">
          <cell r="D32">
            <v>0</v>
          </cell>
          <cell r="F32">
            <v>623776.55000000005</v>
          </cell>
          <cell r="K32">
            <v>623776.55000000005</v>
          </cell>
          <cell r="L32">
            <v>2734441.7600000002</v>
          </cell>
        </row>
        <row r="33">
          <cell r="D33">
            <v>0</v>
          </cell>
          <cell r="F33">
            <v>1088455.82</v>
          </cell>
          <cell r="K33">
            <v>1088455.82</v>
          </cell>
          <cell r="L33">
            <v>4569143.8600000003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20000000</v>
          </cell>
          <cell r="F38">
            <v>2498448.69</v>
          </cell>
          <cell r="K38">
            <v>2498448.69</v>
          </cell>
          <cell r="L38">
            <v>7593361.8900000006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2701464.17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12500000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158220</v>
          </cell>
          <cell r="K44">
            <v>158220</v>
          </cell>
          <cell r="L44">
            <v>685637</v>
          </cell>
        </row>
        <row r="45">
          <cell r="D45">
            <v>0</v>
          </cell>
          <cell r="F45">
            <v>4025435</v>
          </cell>
          <cell r="K45">
            <v>4025435</v>
          </cell>
          <cell r="L45">
            <v>8918365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25599.8</v>
          </cell>
        </row>
        <row r="47">
          <cell r="D47">
            <v>6393000</v>
          </cell>
          <cell r="F47">
            <v>2915898.88</v>
          </cell>
          <cell r="K47">
            <v>2915898.88</v>
          </cell>
          <cell r="L47">
            <v>8060990.7300000004</v>
          </cell>
        </row>
        <row r="48">
          <cell r="D48">
            <v>0</v>
          </cell>
          <cell r="F48">
            <v>253174.21</v>
          </cell>
          <cell r="K48">
            <v>253174.21</v>
          </cell>
          <cell r="L48">
            <v>1680436.6400000001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18900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150000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F56">
            <v>74490</v>
          </cell>
          <cell r="K56">
            <v>74490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  <cell r="L59">
            <v>68365</v>
          </cell>
        </row>
        <row r="60">
          <cell r="D60">
            <v>50000000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67000000</v>
          </cell>
          <cell r="F64">
            <v>0</v>
          </cell>
          <cell r="K64">
            <v>0</v>
          </cell>
          <cell r="L64">
            <v>2538151.7599999998</v>
          </cell>
        </row>
        <row r="65">
          <cell r="D65">
            <v>33000000</v>
          </cell>
          <cell r="F65">
            <v>1412500</v>
          </cell>
          <cell r="K65">
            <v>1412500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2160272.08</v>
          </cell>
          <cell r="K68">
            <v>2160272.08</v>
          </cell>
          <cell r="L68">
            <v>6480816.2200000007</v>
          </cell>
        </row>
        <row r="69">
          <cell r="D69">
            <v>0</v>
          </cell>
          <cell r="F69">
            <v>6276638.0300000003</v>
          </cell>
          <cell r="K69">
            <v>6276638.0300000003</v>
          </cell>
          <cell r="L69">
            <v>18107822.990000002</v>
          </cell>
        </row>
        <row r="70">
          <cell r="D70">
            <v>0</v>
          </cell>
          <cell r="F70">
            <v>101700</v>
          </cell>
          <cell r="K70">
            <v>101700</v>
          </cell>
          <cell r="L70">
            <v>570113.72</v>
          </cell>
        </row>
        <row r="71">
          <cell r="D71">
            <v>7000000</v>
          </cell>
          <cell r="F71">
            <v>192481.15</v>
          </cell>
          <cell r="K71">
            <v>192481.15</v>
          </cell>
          <cell r="L71">
            <v>410480.27</v>
          </cell>
        </row>
        <row r="73">
          <cell r="D73">
            <v>650000</v>
          </cell>
          <cell r="F73">
            <v>0</v>
          </cell>
          <cell r="K73">
            <v>0</v>
          </cell>
          <cell r="L73">
            <v>6580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141660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1000000</v>
          </cell>
          <cell r="F78">
            <v>0</v>
          </cell>
          <cell r="K78">
            <v>0</v>
          </cell>
          <cell r="L78">
            <v>5190079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43000000</v>
          </cell>
          <cell r="F81">
            <v>871555</v>
          </cell>
          <cell r="K81">
            <v>871555</v>
          </cell>
          <cell r="L81">
            <v>3992164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384765</v>
          </cell>
          <cell r="K85">
            <v>384765</v>
          </cell>
          <cell r="L85">
            <v>769530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142865.45000000001</v>
          </cell>
          <cell r="K87">
            <v>142865.45000000001</v>
          </cell>
          <cell r="L87">
            <v>283752.04000000004</v>
          </cell>
        </row>
        <row r="88">
          <cell r="D88">
            <v>0</v>
          </cell>
          <cell r="F88">
            <v>1618.91</v>
          </cell>
          <cell r="K88">
            <v>1618.91</v>
          </cell>
          <cell r="L88">
            <v>277092.92000000004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2000000</v>
          </cell>
          <cell r="F90">
            <v>0</v>
          </cell>
          <cell r="K90">
            <v>0</v>
          </cell>
          <cell r="L90">
            <v>926600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8200000</v>
          </cell>
          <cell r="F94">
            <v>413290.96</v>
          </cell>
          <cell r="K94">
            <v>413290.96</v>
          </cell>
          <cell r="L94">
            <v>4993877.34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5000000</v>
          </cell>
          <cell r="F97">
            <v>58296.87</v>
          </cell>
          <cell r="K97">
            <v>58296.87</v>
          </cell>
          <cell r="L97">
            <v>20791.09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234320.45</v>
          </cell>
          <cell r="K101">
            <v>234320.45</v>
          </cell>
          <cell r="L101">
            <v>1172854.3700000001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87801.33</v>
          </cell>
        </row>
        <row r="104">
          <cell r="D104">
            <v>0</v>
          </cell>
          <cell r="F104">
            <v>7119.99</v>
          </cell>
          <cell r="K104">
            <v>7119.99</v>
          </cell>
          <cell r="L104">
            <v>0</v>
          </cell>
        </row>
        <row r="106">
          <cell r="D106">
            <v>0</v>
          </cell>
          <cell r="F106">
            <v>240725.94</v>
          </cell>
          <cell r="K106">
            <v>240725.94</v>
          </cell>
          <cell r="L106">
            <v>537838.15</v>
          </cell>
        </row>
        <row r="108">
          <cell r="D108">
            <v>0</v>
          </cell>
          <cell r="F108">
            <v>1300.51</v>
          </cell>
          <cell r="K108">
            <v>1300.51</v>
          </cell>
          <cell r="L108">
            <v>364682.95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12380.53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39750.019999999997</v>
          </cell>
          <cell r="K111">
            <v>39750.019999999997</v>
          </cell>
          <cell r="L111">
            <v>220967.17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65978.649999999994</v>
          </cell>
          <cell r="K113">
            <v>65978.649999999994</v>
          </cell>
          <cell r="L113">
            <v>5876</v>
          </cell>
        </row>
        <row r="114">
          <cell r="D114">
            <v>0</v>
          </cell>
          <cell r="F114">
            <v>22800.01</v>
          </cell>
          <cell r="K114">
            <v>22800.01</v>
          </cell>
          <cell r="L114">
            <v>189004.75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29910.989999999998</v>
          </cell>
        </row>
        <row r="117">
          <cell r="D117">
            <v>0</v>
          </cell>
          <cell r="F117">
            <v>7881.31</v>
          </cell>
          <cell r="K117">
            <v>7881.31</v>
          </cell>
          <cell r="L117">
            <v>400939.04000000004</v>
          </cell>
        </row>
        <row r="119">
          <cell r="D119">
            <v>0</v>
          </cell>
          <cell r="F119">
            <v>79100</v>
          </cell>
          <cell r="K119">
            <v>79100</v>
          </cell>
          <cell r="L119">
            <v>24683.43</v>
          </cell>
        </row>
        <row r="120">
          <cell r="D120">
            <v>0</v>
          </cell>
          <cell r="F120">
            <v>62250</v>
          </cell>
          <cell r="K120">
            <v>62250</v>
          </cell>
          <cell r="L120">
            <v>23835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2124111.39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10901.64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438325.14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16364.54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4000000</v>
          </cell>
          <cell r="F126">
            <v>0</v>
          </cell>
          <cell r="K126">
            <v>0</v>
          </cell>
          <cell r="L126">
            <v>16786.98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46500000</v>
          </cell>
          <cell r="F151">
            <v>46104870.340000004</v>
          </cell>
          <cell r="K151">
            <v>46104870.340000004</v>
          </cell>
          <cell r="L151">
            <v>104647.82</v>
          </cell>
        </row>
        <row r="152">
          <cell r="D152">
            <v>90000000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5000000</v>
          </cell>
          <cell r="F153">
            <v>0</v>
          </cell>
          <cell r="K153">
            <v>0</v>
          </cell>
          <cell r="L153">
            <v>682640.91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3300000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218544.26</v>
          </cell>
          <cell r="K158">
            <v>218544.26</v>
          </cell>
          <cell r="L158">
            <v>0</v>
          </cell>
        </row>
        <row r="160">
          <cell r="D160">
            <v>15000000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3500000</v>
          </cell>
          <cell r="F179">
            <v>0</v>
          </cell>
          <cell r="K179">
            <v>0</v>
          </cell>
          <cell r="L179">
            <v>265800.09999999998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275100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4657409.71</v>
          </cell>
        </row>
        <row r="186">
          <cell r="D186">
            <v>0</v>
          </cell>
          <cell r="F186">
            <v>1149972.3899999999</v>
          </cell>
          <cell r="K186">
            <v>1149972.3899999999</v>
          </cell>
          <cell r="L186">
            <v>1750601.0899999999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-1352208170.0799999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1">
        <row r="9">
          <cell r="D9">
            <v>0</v>
          </cell>
          <cell r="F9">
            <v>4716769.88</v>
          </cell>
          <cell r="K9">
            <v>4716769.88</v>
          </cell>
          <cell r="L9">
            <v>14150384.640000001</v>
          </cell>
        </row>
        <row r="10">
          <cell r="D10">
            <v>0</v>
          </cell>
          <cell r="F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F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F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F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F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F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F18">
            <v>1774675.98</v>
          </cell>
          <cell r="K18">
            <v>1774675.98</v>
          </cell>
          <cell r="L18">
            <v>5324027.9399999995</v>
          </cell>
        </row>
        <row r="19">
          <cell r="D19">
            <v>0</v>
          </cell>
          <cell r="F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F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F21">
            <v>0</v>
          </cell>
          <cell r="K21">
            <v>0</v>
          </cell>
          <cell r="L21">
            <v>6140599.2800000003</v>
          </cell>
        </row>
        <row r="22">
          <cell r="D22">
            <v>0</v>
          </cell>
          <cell r="F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F24">
            <v>607490.17000000004</v>
          </cell>
          <cell r="K24">
            <v>607490.17000000004</v>
          </cell>
          <cell r="L24">
            <v>2421423.04</v>
          </cell>
        </row>
        <row r="25">
          <cell r="D25">
            <v>0</v>
          </cell>
          <cell r="F25">
            <v>32837.339999999997</v>
          </cell>
          <cell r="K25">
            <v>32837.339999999997</v>
          </cell>
          <cell r="L25">
            <v>130887.87999999999</v>
          </cell>
        </row>
        <row r="26">
          <cell r="D26">
            <v>0</v>
          </cell>
          <cell r="F26">
            <v>98511.95</v>
          </cell>
          <cell r="K26">
            <v>98511.95</v>
          </cell>
          <cell r="L26">
            <v>392663.33</v>
          </cell>
        </row>
        <row r="27">
          <cell r="D27">
            <v>0</v>
          </cell>
          <cell r="F27">
            <v>328373.07</v>
          </cell>
          <cell r="K27">
            <v>328373.07</v>
          </cell>
          <cell r="L27">
            <v>1308877.33</v>
          </cell>
        </row>
        <row r="28">
          <cell r="D28">
            <v>0</v>
          </cell>
          <cell r="F28">
            <v>32837.339999999997</v>
          </cell>
          <cell r="K28">
            <v>32837.339999999997</v>
          </cell>
          <cell r="L28">
            <v>130887.87999999999</v>
          </cell>
        </row>
        <row r="30">
          <cell r="D30">
            <v>0</v>
          </cell>
          <cell r="F30">
            <v>344791.73</v>
          </cell>
          <cell r="K30">
            <v>344791.73</v>
          </cell>
          <cell r="L30">
            <v>1362636.4300000002</v>
          </cell>
        </row>
        <row r="31">
          <cell r="D31">
            <v>0</v>
          </cell>
          <cell r="F31">
            <v>98511.95</v>
          </cell>
          <cell r="K31">
            <v>98511.95</v>
          </cell>
          <cell r="L31">
            <v>392663.33</v>
          </cell>
        </row>
        <row r="32">
          <cell r="D32">
            <v>0</v>
          </cell>
          <cell r="F32">
            <v>197023.87</v>
          </cell>
          <cell r="K32">
            <v>197023.87</v>
          </cell>
          <cell r="L32">
            <v>785326.51</v>
          </cell>
        </row>
        <row r="33">
          <cell r="D33">
            <v>0</v>
          </cell>
          <cell r="F33">
            <v>345994.12</v>
          </cell>
          <cell r="K33">
            <v>345994.12</v>
          </cell>
          <cell r="L33">
            <v>1381141.0999999999</v>
          </cell>
        </row>
        <row r="35">
          <cell r="D35">
            <v>0</v>
          </cell>
          <cell r="F35">
            <v>0</v>
          </cell>
          <cell r="K35">
            <v>0</v>
          </cell>
          <cell r="L35">
            <v>0</v>
          </cell>
        </row>
        <row r="38">
          <cell r="D38">
            <v>0</v>
          </cell>
          <cell r="F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F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F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F42">
            <v>0</v>
          </cell>
          <cell r="K42">
            <v>0</v>
          </cell>
          <cell r="L42">
            <v>0</v>
          </cell>
        </row>
        <row r="44">
          <cell r="D44">
            <v>0</v>
          </cell>
          <cell r="F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F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F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F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F48">
            <v>0</v>
          </cell>
          <cell r="K48">
            <v>0</v>
          </cell>
          <cell r="L48">
            <v>0</v>
          </cell>
        </row>
        <row r="50">
          <cell r="D50">
            <v>0</v>
          </cell>
          <cell r="F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F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F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F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F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F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F56">
            <v>0</v>
          </cell>
          <cell r="K56">
            <v>0</v>
          </cell>
          <cell r="L56">
            <v>0</v>
          </cell>
        </row>
        <row r="58">
          <cell r="D58">
            <v>0</v>
          </cell>
          <cell r="F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F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F60">
            <v>0</v>
          </cell>
          <cell r="K60">
            <v>0</v>
          </cell>
          <cell r="L60">
            <v>0</v>
          </cell>
        </row>
        <row r="62">
          <cell r="D62">
            <v>0</v>
          </cell>
          <cell r="F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F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F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F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F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F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F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F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F71">
            <v>0</v>
          </cell>
          <cell r="K71">
            <v>0</v>
          </cell>
          <cell r="L71">
            <v>0</v>
          </cell>
        </row>
        <row r="73">
          <cell r="D73">
            <v>0</v>
          </cell>
          <cell r="F73">
            <v>0</v>
          </cell>
          <cell r="K73">
            <v>0</v>
          </cell>
          <cell r="L73">
            <v>1500</v>
          </cell>
        </row>
        <row r="74">
          <cell r="D74">
            <v>0</v>
          </cell>
          <cell r="F74">
            <v>0</v>
          </cell>
          <cell r="K74">
            <v>0</v>
          </cell>
          <cell r="L74">
            <v>191750</v>
          </cell>
        </row>
        <row r="75">
          <cell r="D75">
            <v>0</v>
          </cell>
          <cell r="F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F76">
            <v>0</v>
          </cell>
          <cell r="K76">
            <v>0</v>
          </cell>
          <cell r="L76">
            <v>0</v>
          </cell>
        </row>
        <row r="78">
          <cell r="D78">
            <v>0</v>
          </cell>
          <cell r="F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F79">
            <v>0</v>
          </cell>
          <cell r="K79">
            <v>0</v>
          </cell>
          <cell r="L79">
            <v>0</v>
          </cell>
        </row>
        <row r="81">
          <cell r="D81">
            <v>0</v>
          </cell>
          <cell r="F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F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F83">
            <v>0</v>
          </cell>
          <cell r="K83">
            <v>0</v>
          </cell>
          <cell r="L83">
            <v>0</v>
          </cell>
        </row>
        <row r="85">
          <cell r="D85">
            <v>0</v>
          </cell>
          <cell r="F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F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F87">
            <v>0</v>
          </cell>
          <cell r="K87">
            <v>0</v>
          </cell>
          <cell r="L87">
            <v>0</v>
          </cell>
        </row>
        <row r="88">
          <cell r="D88">
            <v>0</v>
          </cell>
          <cell r="F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F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F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F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F92">
            <v>0</v>
          </cell>
          <cell r="K92">
            <v>0</v>
          </cell>
          <cell r="L92">
            <v>0</v>
          </cell>
        </row>
        <row r="94">
          <cell r="D94">
            <v>0</v>
          </cell>
          <cell r="F94">
            <v>0</v>
          </cell>
          <cell r="K94">
            <v>0</v>
          </cell>
          <cell r="L94">
            <v>0</v>
          </cell>
        </row>
        <row r="95">
          <cell r="D95">
            <v>0</v>
          </cell>
          <cell r="F95">
            <v>0</v>
          </cell>
          <cell r="K95">
            <v>0</v>
          </cell>
          <cell r="L95">
            <v>0</v>
          </cell>
        </row>
        <row r="97">
          <cell r="D97">
            <v>0</v>
          </cell>
          <cell r="F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F98">
            <v>0</v>
          </cell>
          <cell r="K98">
            <v>0</v>
          </cell>
          <cell r="L98">
            <v>0</v>
          </cell>
        </row>
        <row r="101">
          <cell r="D101">
            <v>0</v>
          </cell>
          <cell r="F101">
            <v>0</v>
          </cell>
          <cell r="K101">
            <v>0</v>
          </cell>
          <cell r="L101">
            <v>0</v>
          </cell>
        </row>
        <row r="102">
          <cell r="D102">
            <v>0</v>
          </cell>
          <cell r="F102">
            <v>0</v>
          </cell>
          <cell r="K102">
            <v>0</v>
          </cell>
          <cell r="L102">
            <v>0</v>
          </cell>
        </row>
        <row r="103">
          <cell r="D103">
            <v>0</v>
          </cell>
          <cell r="F103">
            <v>0</v>
          </cell>
          <cell r="K103">
            <v>0</v>
          </cell>
          <cell r="L103">
            <v>218269.84999999998</v>
          </cell>
        </row>
        <row r="104">
          <cell r="D104">
            <v>0</v>
          </cell>
          <cell r="F104">
            <v>0</v>
          </cell>
          <cell r="K104">
            <v>0</v>
          </cell>
          <cell r="L104">
            <v>0</v>
          </cell>
        </row>
        <row r="106">
          <cell r="D106">
            <v>0</v>
          </cell>
          <cell r="F106">
            <v>0</v>
          </cell>
          <cell r="K106">
            <v>0</v>
          </cell>
          <cell r="L106">
            <v>0</v>
          </cell>
        </row>
        <row r="108">
          <cell r="D108">
            <v>0</v>
          </cell>
          <cell r="F108">
            <v>0</v>
          </cell>
          <cell r="K108">
            <v>0</v>
          </cell>
          <cell r="L108">
            <v>0</v>
          </cell>
        </row>
        <row r="109">
          <cell r="D109">
            <v>0</v>
          </cell>
          <cell r="F109">
            <v>0</v>
          </cell>
          <cell r="K109">
            <v>0</v>
          </cell>
          <cell r="L109">
            <v>0</v>
          </cell>
        </row>
        <row r="110">
          <cell r="D110">
            <v>0</v>
          </cell>
          <cell r="F110">
            <v>0</v>
          </cell>
          <cell r="K110">
            <v>0</v>
          </cell>
          <cell r="L110">
            <v>0</v>
          </cell>
        </row>
        <row r="111">
          <cell r="D111">
            <v>0</v>
          </cell>
          <cell r="F111">
            <v>0</v>
          </cell>
          <cell r="K111">
            <v>0</v>
          </cell>
          <cell r="L111">
            <v>0</v>
          </cell>
        </row>
        <row r="112">
          <cell r="D112">
            <v>0</v>
          </cell>
          <cell r="F112">
            <v>0</v>
          </cell>
          <cell r="K112">
            <v>0</v>
          </cell>
          <cell r="L112">
            <v>0</v>
          </cell>
        </row>
        <row r="113">
          <cell r="D113">
            <v>0</v>
          </cell>
          <cell r="F113">
            <v>0</v>
          </cell>
          <cell r="K113">
            <v>0</v>
          </cell>
          <cell r="L113">
            <v>0</v>
          </cell>
        </row>
        <row r="114">
          <cell r="D114">
            <v>0</v>
          </cell>
          <cell r="F114">
            <v>0</v>
          </cell>
          <cell r="K114">
            <v>0</v>
          </cell>
          <cell r="L114">
            <v>0</v>
          </cell>
        </row>
        <row r="116">
          <cell r="D116">
            <v>0</v>
          </cell>
          <cell r="F116">
            <v>0</v>
          </cell>
          <cell r="K116">
            <v>0</v>
          </cell>
          <cell r="L116">
            <v>0</v>
          </cell>
        </row>
        <row r="117">
          <cell r="D117">
            <v>0</v>
          </cell>
          <cell r="F117">
            <v>0</v>
          </cell>
          <cell r="K117">
            <v>0</v>
          </cell>
          <cell r="L117">
            <v>0</v>
          </cell>
        </row>
        <row r="119">
          <cell r="D119">
            <v>0</v>
          </cell>
          <cell r="F119">
            <v>0</v>
          </cell>
          <cell r="K119">
            <v>0</v>
          </cell>
          <cell r="L119">
            <v>8448.59</v>
          </cell>
        </row>
        <row r="120">
          <cell r="D120">
            <v>0</v>
          </cell>
          <cell r="F120">
            <v>0</v>
          </cell>
          <cell r="K120">
            <v>0</v>
          </cell>
          <cell r="L120">
            <v>0</v>
          </cell>
        </row>
        <row r="121">
          <cell r="D121">
            <v>0</v>
          </cell>
          <cell r="F121">
            <v>0</v>
          </cell>
          <cell r="K121">
            <v>0</v>
          </cell>
          <cell r="L121">
            <v>51320.17</v>
          </cell>
        </row>
        <row r="122">
          <cell r="D122">
            <v>0</v>
          </cell>
          <cell r="F122">
            <v>0</v>
          </cell>
          <cell r="K122">
            <v>0</v>
          </cell>
          <cell r="L122">
            <v>0</v>
          </cell>
        </row>
        <row r="123">
          <cell r="D123">
            <v>0</v>
          </cell>
          <cell r="F123">
            <v>0</v>
          </cell>
          <cell r="K123">
            <v>0</v>
          </cell>
          <cell r="L123">
            <v>0</v>
          </cell>
        </row>
        <row r="124">
          <cell r="D124">
            <v>0</v>
          </cell>
          <cell r="F124">
            <v>0</v>
          </cell>
          <cell r="K124">
            <v>0</v>
          </cell>
          <cell r="L124">
            <v>0</v>
          </cell>
        </row>
        <row r="125">
          <cell r="D125">
            <v>0</v>
          </cell>
          <cell r="F125">
            <v>0</v>
          </cell>
          <cell r="K125">
            <v>0</v>
          </cell>
          <cell r="L125">
            <v>0</v>
          </cell>
        </row>
        <row r="126">
          <cell r="D126">
            <v>0</v>
          </cell>
          <cell r="F126">
            <v>0</v>
          </cell>
          <cell r="K126">
            <v>0</v>
          </cell>
          <cell r="L126">
            <v>0</v>
          </cell>
        </row>
        <row r="129">
          <cell r="D129">
            <v>0</v>
          </cell>
          <cell r="F129">
            <v>0</v>
          </cell>
          <cell r="K129">
            <v>0</v>
          </cell>
          <cell r="L129">
            <v>0</v>
          </cell>
        </row>
        <row r="130">
          <cell r="D130">
            <v>0</v>
          </cell>
          <cell r="F130">
            <v>0</v>
          </cell>
          <cell r="K130">
            <v>0</v>
          </cell>
          <cell r="L130">
            <v>0</v>
          </cell>
        </row>
        <row r="132">
          <cell r="D132">
            <v>0</v>
          </cell>
          <cell r="F132">
            <v>0</v>
          </cell>
          <cell r="K132">
            <v>0</v>
          </cell>
          <cell r="L132">
            <v>0</v>
          </cell>
        </row>
        <row r="133">
          <cell r="D133">
            <v>0</v>
          </cell>
          <cell r="F133">
            <v>0</v>
          </cell>
          <cell r="K133">
            <v>0</v>
          </cell>
          <cell r="L133">
            <v>0</v>
          </cell>
        </row>
        <row r="134">
          <cell r="D134">
            <v>0</v>
          </cell>
          <cell r="F134">
            <v>0</v>
          </cell>
          <cell r="K134">
            <v>0</v>
          </cell>
          <cell r="L134">
            <v>0</v>
          </cell>
        </row>
        <row r="135">
          <cell r="D135">
            <v>0</v>
          </cell>
          <cell r="F135">
            <v>0</v>
          </cell>
          <cell r="K135">
            <v>0</v>
          </cell>
          <cell r="L135">
            <v>0</v>
          </cell>
        </row>
        <row r="136">
          <cell r="D136">
            <v>0</v>
          </cell>
          <cell r="F136">
            <v>0</v>
          </cell>
          <cell r="K136">
            <v>0</v>
          </cell>
          <cell r="L136">
            <v>0</v>
          </cell>
        </row>
        <row r="137">
          <cell r="D137">
            <v>0</v>
          </cell>
          <cell r="F137">
            <v>0</v>
          </cell>
          <cell r="K137">
            <v>0</v>
          </cell>
          <cell r="L137">
            <v>0</v>
          </cell>
        </row>
        <row r="138">
          <cell r="D138">
            <v>0</v>
          </cell>
          <cell r="F138">
            <v>0</v>
          </cell>
          <cell r="K138">
            <v>0</v>
          </cell>
          <cell r="L138">
            <v>0</v>
          </cell>
        </row>
        <row r="140">
          <cell r="D140">
            <v>0</v>
          </cell>
          <cell r="F140">
            <v>0</v>
          </cell>
          <cell r="K140">
            <v>0</v>
          </cell>
          <cell r="L140">
            <v>0</v>
          </cell>
        </row>
        <row r="141">
          <cell r="D141">
            <v>0</v>
          </cell>
          <cell r="F141">
            <v>0</v>
          </cell>
          <cell r="K141">
            <v>0</v>
          </cell>
          <cell r="L141">
            <v>0</v>
          </cell>
        </row>
        <row r="143">
          <cell r="D143">
            <v>0</v>
          </cell>
          <cell r="F143">
            <v>0</v>
          </cell>
          <cell r="K143">
            <v>0</v>
          </cell>
          <cell r="L143">
            <v>0</v>
          </cell>
        </row>
        <row r="144">
          <cell r="D144">
            <v>0</v>
          </cell>
          <cell r="F144">
            <v>0</v>
          </cell>
          <cell r="K144">
            <v>0</v>
          </cell>
          <cell r="L144">
            <v>0</v>
          </cell>
        </row>
        <row r="145">
          <cell r="D145">
            <v>0</v>
          </cell>
          <cell r="F145">
            <v>0</v>
          </cell>
          <cell r="K145">
            <v>0</v>
          </cell>
          <cell r="L145">
            <v>0</v>
          </cell>
        </row>
        <row r="146">
          <cell r="D146">
            <v>0</v>
          </cell>
          <cell r="F146">
            <v>0</v>
          </cell>
          <cell r="K146">
            <v>0</v>
          </cell>
          <cell r="L146">
            <v>0</v>
          </cell>
        </row>
        <row r="147">
          <cell r="D147">
            <v>0</v>
          </cell>
          <cell r="F147">
            <v>0</v>
          </cell>
          <cell r="K147">
            <v>0</v>
          </cell>
          <cell r="L147">
            <v>0</v>
          </cell>
        </row>
        <row r="148">
          <cell r="D148">
            <v>0</v>
          </cell>
          <cell r="F148">
            <v>0</v>
          </cell>
          <cell r="K148">
            <v>0</v>
          </cell>
          <cell r="L148">
            <v>0</v>
          </cell>
        </row>
        <row r="151">
          <cell r="D151">
            <v>0</v>
          </cell>
          <cell r="F151">
            <v>0</v>
          </cell>
          <cell r="K151">
            <v>0</v>
          </cell>
          <cell r="L151">
            <v>0</v>
          </cell>
        </row>
        <row r="152">
          <cell r="D152">
            <v>0</v>
          </cell>
          <cell r="F152">
            <v>0</v>
          </cell>
          <cell r="K152">
            <v>0</v>
          </cell>
          <cell r="L152">
            <v>0</v>
          </cell>
        </row>
        <row r="153">
          <cell r="D153">
            <v>0</v>
          </cell>
          <cell r="F153">
            <v>0</v>
          </cell>
          <cell r="K153">
            <v>0</v>
          </cell>
          <cell r="L153">
            <v>0</v>
          </cell>
        </row>
        <row r="154">
          <cell r="D154">
            <v>0</v>
          </cell>
          <cell r="F154">
            <v>0</v>
          </cell>
          <cell r="K154">
            <v>0</v>
          </cell>
          <cell r="L154">
            <v>0</v>
          </cell>
        </row>
        <row r="155">
          <cell r="D155">
            <v>0</v>
          </cell>
          <cell r="F155">
            <v>0</v>
          </cell>
          <cell r="K155">
            <v>0</v>
          </cell>
          <cell r="L155">
            <v>0</v>
          </cell>
        </row>
        <row r="156">
          <cell r="D156">
            <v>0</v>
          </cell>
          <cell r="F156">
            <v>0</v>
          </cell>
          <cell r="K156">
            <v>0</v>
          </cell>
          <cell r="L156">
            <v>0</v>
          </cell>
        </row>
        <row r="157">
          <cell r="D157">
            <v>0</v>
          </cell>
          <cell r="F157">
            <v>0</v>
          </cell>
          <cell r="K157">
            <v>0</v>
          </cell>
          <cell r="L157">
            <v>0</v>
          </cell>
        </row>
        <row r="158">
          <cell r="D158">
            <v>0</v>
          </cell>
          <cell r="F158">
            <v>0</v>
          </cell>
          <cell r="K158">
            <v>0</v>
          </cell>
          <cell r="L158">
            <v>0</v>
          </cell>
        </row>
        <row r="160">
          <cell r="D160">
            <v>0</v>
          </cell>
          <cell r="F160">
            <v>0</v>
          </cell>
          <cell r="K160">
            <v>0</v>
          </cell>
          <cell r="L160">
            <v>0</v>
          </cell>
        </row>
        <row r="162">
          <cell r="D162">
            <v>0</v>
          </cell>
          <cell r="F162">
            <v>0</v>
          </cell>
          <cell r="K162">
            <v>0</v>
          </cell>
          <cell r="L162">
            <v>0</v>
          </cell>
        </row>
        <row r="166">
          <cell r="D166">
            <v>0</v>
          </cell>
          <cell r="F166">
            <v>0</v>
          </cell>
          <cell r="K166">
            <v>0</v>
          </cell>
          <cell r="L166">
            <v>0</v>
          </cell>
        </row>
        <row r="168">
          <cell r="D168">
            <v>0</v>
          </cell>
          <cell r="F168">
            <v>0</v>
          </cell>
          <cell r="K168">
            <v>0</v>
          </cell>
          <cell r="L168">
            <v>0</v>
          </cell>
        </row>
        <row r="170">
          <cell r="D170">
            <v>0</v>
          </cell>
          <cell r="F170">
            <v>0</v>
          </cell>
          <cell r="K170">
            <v>0</v>
          </cell>
          <cell r="L170">
            <v>0</v>
          </cell>
        </row>
        <row r="171">
          <cell r="D171">
            <v>0</v>
          </cell>
          <cell r="F171">
            <v>0</v>
          </cell>
          <cell r="K171">
            <v>0</v>
          </cell>
          <cell r="L171">
            <v>0</v>
          </cell>
        </row>
        <row r="172">
          <cell r="D172">
            <v>0</v>
          </cell>
          <cell r="F172">
            <v>0</v>
          </cell>
          <cell r="K172">
            <v>0</v>
          </cell>
          <cell r="L172">
            <v>0</v>
          </cell>
        </row>
        <row r="173">
          <cell r="D173">
            <v>0</v>
          </cell>
          <cell r="F173">
            <v>0</v>
          </cell>
          <cell r="K173">
            <v>0</v>
          </cell>
          <cell r="L173">
            <v>0</v>
          </cell>
        </row>
        <row r="174">
          <cell r="D174">
            <v>0</v>
          </cell>
          <cell r="F174">
            <v>0</v>
          </cell>
          <cell r="K174">
            <v>0</v>
          </cell>
          <cell r="L174">
            <v>0</v>
          </cell>
        </row>
        <row r="175">
          <cell r="D175">
            <v>0</v>
          </cell>
          <cell r="F175">
            <v>0</v>
          </cell>
          <cell r="K175">
            <v>0</v>
          </cell>
          <cell r="L175">
            <v>0</v>
          </cell>
        </row>
        <row r="176">
          <cell r="D176">
            <v>0</v>
          </cell>
          <cell r="F176">
            <v>0</v>
          </cell>
          <cell r="K176">
            <v>0</v>
          </cell>
          <cell r="L176">
            <v>0</v>
          </cell>
        </row>
        <row r="177">
          <cell r="D177">
            <v>0</v>
          </cell>
          <cell r="F177">
            <v>0</v>
          </cell>
          <cell r="K177">
            <v>0</v>
          </cell>
          <cell r="L177">
            <v>0</v>
          </cell>
        </row>
        <row r="179">
          <cell r="D179">
            <v>0</v>
          </cell>
          <cell r="F179">
            <v>0</v>
          </cell>
          <cell r="K179">
            <v>0</v>
          </cell>
          <cell r="L179">
            <v>0</v>
          </cell>
        </row>
        <row r="180">
          <cell r="D180">
            <v>0</v>
          </cell>
          <cell r="F180">
            <v>0</v>
          </cell>
          <cell r="K180">
            <v>0</v>
          </cell>
          <cell r="L180">
            <v>0</v>
          </cell>
        </row>
        <row r="181">
          <cell r="D181">
            <v>0</v>
          </cell>
          <cell r="F181">
            <v>0</v>
          </cell>
          <cell r="K181">
            <v>0</v>
          </cell>
          <cell r="L181">
            <v>0</v>
          </cell>
        </row>
        <row r="184">
          <cell r="D184">
            <v>0</v>
          </cell>
          <cell r="F184">
            <v>0</v>
          </cell>
          <cell r="K184">
            <v>0</v>
          </cell>
          <cell r="L184">
            <v>0</v>
          </cell>
        </row>
        <row r="185">
          <cell r="D185">
            <v>0</v>
          </cell>
          <cell r="F185">
            <v>0</v>
          </cell>
          <cell r="K185">
            <v>0</v>
          </cell>
          <cell r="L185">
            <v>0</v>
          </cell>
        </row>
        <row r="186">
          <cell r="D186">
            <v>0</v>
          </cell>
          <cell r="F186">
            <v>0</v>
          </cell>
          <cell r="K186">
            <v>0</v>
          </cell>
          <cell r="L186">
            <v>0</v>
          </cell>
        </row>
        <row r="189">
          <cell r="D189">
            <v>0</v>
          </cell>
          <cell r="F189">
            <v>0</v>
          </cell>
          <cell r="K189">
            <v>0</v>
          </cell>
          <cell r="L189">
            <v>0</v>
          </cell>
        </row>
        <row r="190">
          <cell r="D190">
            <v>0</v>
          </cell>
          <cell r="F190">
            <v>0</v>
          </cell>
          <cell r="K190">
            <v>0</v>
          </cell>
          <cell r="L190">
            <v>0</v>
          </cell>
        </row>
        <row r="191">
          <cell r="D191">
            <v>0</v>
          </cell>
          <cell r="F191">
            <v>0</v>
          </cell>
          <cell r="K191">
            <v>0</v>
          </cell>
          <cell r="L191">
            <v>0</v>
          </cell>
        </row>
        <row r="192">
          <cell r="D192">
            <v>0</v>
          </cell>
          <cell r="F192">
            <v>0</v>
          </cell>
          <cell r="K192">
            <v>0</v>
          </cell>
          <cell r="L192">
            <v>0</v>
          </cell>
        </row>
        <row r="193">
          <cell r="D193">
            <v>0</v>
          </cell>
          <cell r="F193">
            <v>0</v>
          </cell>
          <cell r="K193">
            <v>0</v>
          </cell>
          <cell r="L193">
            <v>0</v>
          </cell>
        </row>
        <row r="195">
          <cell r="D195">
            <v>0</v>
          </cell>
          <cell r="F195">
            <v>0</v>
          </cell>
          <cell r="K195">
            <v>0</v>
          </cell>
          <cell r="L195">
            <v>0</v>
          </cell>
        </row>
        <row r="196">
          <cell r="D196">
            <v>0</v>
          </cell>
          <cell r="F196">
            <v>0</v>
          </cell>
          <cell r="K196">
            <v>0</v>
          </cell>
          <cell r="L196">
            <v>0</v>
          </cell>
        </row>
        <row r="197">
          <cell r="D197">
            <v>0</v>
          </cell>
          <cell r="F197">
            <v>0</v>
          </cell>
          <cell r="K197">
            <v>0</v>
          </cell>
          <cell r="L197">
            <v>0</v>
          </cell>
        </row>
        <row r="198">
          <cell r="D198">
            <v>0</v>
          </cell>
          <cell r="F198">
            <v>0</v>
          </cell>
          <cell r="K198">
            <v>0</v>
          </cell>
          <cell r="L198">
            <v>0</v>
          </cell>
        </row>
        <row r="199">
          <cell r="D199">
            <v>0</v>
          </cell>
          <cell r="F199">
            <v>0</v>
          </cell>
          <cell r="K199">
            <v>0</v>
          </cell>
          <cell r="L199">
            <v>0</v>
          </cell>
        </row>
        <row r="200">
          <cell r="D200">
            <v>0</v>
          </cell>
          <cell r="F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F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F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F203">
            <v>0</v>
          </cell>
          <cell r="K203">
            <v>0</v>
          </cell>
          <cell r="L203">
            <v>0</v>
          </cell>
        </row>
        <row r="204">
          <cell r="D204">
            <v>0</v>
          </cell>
          <cell r="F204">
            <v>0</v>
          </cell>
          <cell r="K204">
            <v>0</v>
          </cell>
          <cell r="L204">
            <v>0</v>
          </cell>
        </row>
        <row r="205">
          <cell r="D205">
            <v>0</v>
          </cell>
          <cell r="F205">
            <v>0</v>
          </cell>
          <cell r="K205">
            <v>0</v>
          </cell>
          <cell r="L205">
            <v>0</v>
          </cell>
        </row>
        <row r="206">
          <cell r="D206">
            <v>0</v>
          </cell>
          <cell r="F206">
            <v>0</v>
          </cell>
          <cell r="K206">
            <v>0</v>
          </cell>
          <cell r="L206">
            <v>0</v>
          </cell>
        </row>
        <row r="207">
          <cell r="D207">
            <v>0</v>
          </cell>
          <cell r="F207">
            <v>0</v>
          </cell>
          <cell r="K207">
            <v>0</v>
          </cell>
          <cell r="L207">
            <v>0</v>
          </cell>
        </row>
        <row r="208">
          <cell r="D208">
            <v>0</v>
          </cell>
          <cell r="F208">
            <v>0</v>
          </cell>
          <cell r="K208">
            <v>0</v>
          </cell>
          <cell r="L208">
            <v>0</v>
          </cell>
        </row>
        <row r="209">
          <cell r="D209">
            <v>0</v>
          </cell>
          <cell r="F209">
            <v>0</v>
          </cell>
          <cell r="K209">
            <v>0</v>
          </cell>
          <cell r="L209">
            <v>0</v>
          </cell>
        </row>
        <row r="210">
          <cell r="D210">
            <v>0</v>
          </cell>
          <cell r="F210">
            <v>0</v>
          </cell>
          <cell r="K210">
            <v>0</v>
          </cell>
          <cell r="L210">
            <v>0</v>
          </cell>
        </row>
        <row r="211">
          <cell r="D211">
            <v>0</v>
          </cell>
          <cell r="F211">
            <v>0</v>
          </cell>
          <cell r="K211">
            <v>0</v>
          </cell>
          <cell r="L211">
            <v>0</v>
          </cell>
        </row>
        <row r="213">
          <cell r="D213">
            <v>0</v>
          </cell>
          <cell r="F213">
            <v>0</v>
          </cell>
          <cell r="K213">
            <v>0</v>
          </cell>
          <cell r="L213">
            <v>0</v>
          </cell>
        </row>
        <row r="216">
          <cell r="D216">
            <v>0</v>
          </cell>
          <cell r="F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F217">
            <v>0</v>
          </cell>
          <cell r="K217">
            <v>0</v>
          </cell>
          <cell r="L217">
            <v>0</v>
          </cell>
        </row>
        <row r="218">
          <cell r="D218">
            <v>0</v>
          </cell>
          <cell r="F218">
            <v>0</v>
          </cell>
          <cell r="K218">
            <v>0</v>
          </cell>
          <cell r="L218">
            <v>0</v>
          </cell>
        </row>
        <row r="219">
          <cell r="D219">
            <v>0</v>
          </cell>
          <cell r="F219">
            <v>0</v>
          </cell>
          <cell r="K219">
            <v>0</v>
          </cell>
          <cell r="L219">
            <v>0</v>
          </cell>
        </row>
        <row r="220">
          <cell r="D220">
            <v>0</v>
          </cell>
          <cell r="F220">
            <v>0</v>
          </cell>
          <cell r="K220">
            <v>0</v>
          </cell>
          <cell r="L220">
            <v>0</v>
          </cell>
        </row>
        <row r="221">
          <cell r="D221">
            <v>0</v>
          </cell>
          <cell r="F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F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F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F224">
            <v>0</v>
          </cell>
          <cell r="K224">
            <v>0</v>
          </cell>
          <cell r="L224">
            <v>0</v>
          </cell>
        </row>
        <row r="226">
          <cell r="D226">
            <v>0</v>
          </cell>
          <cell r="F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F227">
            <v>0</v>
          </cell>
          <cell r="K227">
            <v>0</v>
          </cell>
          <cell r="L227">
            <v>0</v>
          </cell>
        </row>
        <row r="231">
          <cell r="D231">
            <v>0</v>
          </cell>
          <cell r="F231">
            <v>0</v>
          </cell>
          <cell r="K231">
            <v>0</v>
          </cell>
          <cell r="L231">
            <v>0</v>
          </cell>
        </row>
        <row r="233">
          <cell r="D233">
            <v>0</v>
          </cell>
          <cell r="F233">
            <v>0</v>
          </cell>
          <cell r="K233">
            <v>0</v>
          </cell>
          <cell r="L233">
            <v>0</v>
          </cell>
        </row>
        <row r="235">
          <cell r="D235">
            <v>0</v>
          </cell>
          <cell r="F235">
            <v>0</v>
          </cell>
          <cell r="K235">
            <v>0</v>
          </cell>
          <cell r="L235">
            <v>0</v>
          </cell>
        </row>
        <row r="236">
          <cell r="D236">
            <v>0</v>
          </cell>
          <cell r="F236">
            <v>0</v>
          </cell>
          <cell r="K236">
            <v>0</v>
          </cell>
          <cell r="L236">
            <v>0</v>
          </cell>
        </row>
        <row r="237">
          <cell r="D237">
            <v>0</v>
          </cell>
          <cell r="F237">
            <v>0</v>
          </cell>
          <cell r="K237">
            <v>0</v>
          </cell>
          <cell r="L237">
            <v>0</v>
          </cell>
        </row>
        <row r="238">
          <cell r="D238">
            <v>0</v>
          </cell>
          <cell r="F238">
            <v>0</v>
          </cell>
          <cell r="K238">
            <v>0</v>
          </cell>
          <cell r="L238">
            <v>0</v>
          </cell>
        </row>
        <row r="239">
          <cell r="D239">
            <v>0</v>
          </cell>
          <cell r="F239">
            <v>0</v>
          </cell>
          <cell r="K239">
            <v>0</v>
          </cell>
          <cell r="L239">
            <v>0</v>
          </cell>
        </row>
        <row r="242">
          <cell r="D242">
            <v>0</v>
          </cell>
          <cell r="F242">
            <v>0</v>
          </cell>
          <cell r="K242">
            <v>0</v>
          </cell>
          <cell r="L242">
            <v>0</v>
          </cell>
        </row>
        <row r="243">
          <cell r="D243">
            <v>0</v>
          </cell>
          <cell r="F243">
            <v>0</v>
          </cell>
          <cell r="K243">
            <v>0</v>
          </cell>
          <cell r="L243">
            <v>0</v>
          </cell>
        </row>
        <row r="244">
          <cell r="D244">
            <v>0</v>
          </cell>
          <cell r="F244">
            <v>0</v>
          </cell>
          <cell r="K244">
            <v>0</v>
          </cell>
          <cell r="L244">
            <v>0</v>
          </cell>
        </row>
        <row r="245">
          <cell r="D245">
            <v>0</v>
          </cell>
          <cell r="F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F246">
            <v>0</v>
          </cell>
          <cell r="K246">
            <v>0</v>
          </cell>
          <cell r="L246">
            <v>0</v>
          </cell>
        </row>
        <row r="248">
          <cell r="D248">
            <v>0</v>
          </cell>
          <cell r="F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F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F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F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F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F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F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F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F256">
            <v>0</v>
          </cell>
          <cell r="K256">
            <v>0</v>
          </cell>
          <cell r="L256">
            <v>0</v>
          </cell>
        </row>
        <row r="257">
          <cell r="D257">
            <v>0</v>
          </cell>
          <cell r="F257">
            <v>0</v>
          </cell>
          <cell r="K257">
            <v>0</v>
          </cell>
          <cell r="L257">
            <v>0</v>
          </cell>
        </row>
        <row r="258">
          <cell r="D258">
            <v>0</v>
          </cell>
          <cell r="F258">
            <v>0</v>
          </cell>
          <cell r="K258">
            <v>0</v>
          </cell>
          <cell r="L258">
            <v>0</v>
          </cell>
        </row>
        <row r="259">
          <cell r="D259">
            <v>0</v>
          </cell>
          <cell r="F259">
            <v>0</v>
          </cell>
          <cell r="K259">
            <v>0</v>
          </cell>
          <cell r="L259">
            <v>0</v>
          </cell>
        </row>
        <row r="260">
          <cell r="D260">
            <v>0</v>
          </cell>
          <cell r="F260">
            <v>0</v>
          </cell>
          <cell r="K260">
            <v>0</v>
          </cell>
          <cell r="L260">
            <v>0</v>
          </cell>
        </row>
        <row r="261">
          <cell r="D261">
            <v>0</v>
          </cell>
          <cell r="F261">
            <v>0</v>
          </cell>
          <cell r="K261">
            <v>0</v>
          </cell>
          <cell r="L261">
            <v>0</v>
          </cell>
        </row>
        <row r="262">
          <cell r="D262">
            <v>0</v>
          </cell>
          <cell r="F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F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F264">
            <v>0</v>
          </cell>
          <cell r="K264">
            <v>0</v>
          </cell>
          <cell r="L264">
            <v>0</v>
          </cell>
        </row>
        <row r="267">
          <cell r="D267">
            <v>0</v>
          </cell>
          <cell r="F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F268">
            <v>0</v>
          </cell>
          <cell r="K268">
            <v>0</v>
          </cell>
          <cell r="L268">
            <v>0</v>
          </cell>
        </row>
        <row r="269">
          <cell r="D269">
            <v>0</v>
          </cell>
          <cell r="F269">
            <v>0</v>
          </cell>
          <cell r="K269">
            <v>0</v>
          </cell>
          <cell r="L269">
            <v>0</v>
          </cell>
        </row>
        <row r="270">
          <cell r="D270">
            <v>0</v>
          </cell>
          <cell r="F270">
            <v>0</v>
          </cell>
          <cell r="K270">
            <v>0</v>
          </cell>
          <cell r="L270">
            <v>0</v>
          </cell>
        </row>
        <row r="271">
          <cell r="D271">
            <v>0</v>
          </cell>
          <cell r="F271">
            <v>0</v>
          </cell>
          <cell r="K271">
            <v>0</v>
          </cell>
          <cell r="L271">
            <v>0</v>
          </cell>
        </row>
        <row r="272">
          <cell r="D272">
            <v>0</v>
          </cell>
          <cell r="F272">
            <v>0</v>
          </cell>
          <cell r="K272">
            <v>0</v>
          </cell>
          <cell r="L272">
            <v>0</v>
          </cell>
        </row>
        <row r="273">
          <cell r="D273">
            <v>0</v>
          </cell>
          <cell r="F273">
            <v>0</v>
          </cell>
          <cell r="K273">
            <v>0</v>
          </cell>
          <cell r="L273">
            <v>0</v>
          </cell>
        </row>
        <row r="274">
          <cell r="D274">
            <v>0</v>
          </cell>
          <cell r="F274">
            <v>0</v>
          </cell>
          <cell r="K274">
            <v>0</v>
          </cell>
          <cell r="L274">
            <v>0</v>
          </cell>
        </row>
        <row r="277">
          <cell r="D277">
            <v>0</v>
          </cell>
          <cell r="F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F278">
            <v>0</v>
          </cell>
          <cell r="K278">
            <v>0</v>
          </cell>
          <cell r="L278">
            <v>0</v>
          </cell>
        </row>
      </sheetData>
      <sheetData sheetId="12">
        <row r="287">
          <cell r="D287">
            <v>4128388659.1909695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3EA3-38BF-4B65-85D2-D4323A0E1E15}">
  <sheetPr filterMode="1"/>
  <dimension ref="B1:AH51"/>
  <sheetViews>
    <sheetView showGridLines="0" zoomScaleNormal="100" workbookViewId="0"/>
  </sheetViews>
  <sheetFormatPr baseColWidth="10" defaultRowHeight="13" x14ac:dyDescent="0.25"/>
  <cols>
    <col min="1" max="1" width="2.81640625" style="5" customWidth="1"/>
    <col min="2" max="2" width="2.7265625" style="43" hidden="1" customWidth="1"/>
    <col min="3" max="3" width="1.7265625" style="43" hidden="1" customWidth="1"/>
    <col min="4" max="4" width="2" style="43" hidden="1" customWidth="1"/>
    <col min="5" max="5" width="1.7265625" style="43" hidden="1" customWidth="1"/>
    <col min="6" max="7" width="2.6328125" style="43" hidden="1" customWidth="1"/>
    <col min="8" max="8" width="1.81640625" style="43" hidden="1" customWidth="1"/>
    <col min="9" max="9" width="1.7265625" style="43" hidden="1" customWidth="1"/>
    <col min="10" max="10" width="3.54296875" style="43" hidden="1" customWidth="1"/>
    <col min="11" max="11" width="63.81640625" style="5" customWidth="1"/>
    <col min="12" max="12" width="16" style="4" hidden="1" customWidth="1"/>
    <col min="13" max="13" width="14.453125" style="4" hidden="1" customWidth="1"/>
    <col min="14" max="14" width="15.7265625" style="4" customWidth="1"/>
    <col min="15" max="15" width="15.54296875" style="4" customWidth="1"/>
    <col min="16" max="16" width="16.08984375" style="4" customWidth="1"/>
    <col min="17" max="17" width="16.08984375" style="4" hidden="1" customWidth="1"/>
    <col min="18" max="18" width="17.81640625" style="4" hidden="1" customWidth="1"/>
    <col min="19" max="19" width="13.1796875" style="4" hidden="1" customWidth="1"/>
    <col min="20" max="21" width="16.08984375" style="4" hidden="1" customWidth="1"/>
    <col min="22" max="22" width="15" style="4" hidden="1" customWidth="1"/>
    <col min="23" max="23" width="14" style="4" hidden="1" customWidth="1"/>
    <col min="24" max="24" width="15" style="4" hidden="1" customWidth="1"/>
    <col min="25" max="33" width="0" style="4" hidden="1" customWidth="1"/>
    <col min="34" max="34" width="12.6328125" style="4" hidden="1" customWidth="1"/>
    <col min="35" max="35" width="0" style="5" hidden="1" customWidth="1"/>
    <col min="36" max="16384" width="10.90625" style="5"/>
  </cols>
  <sheetData>
    <row r="1" spans="2:34" x14ac:dyDescent="0.3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</row>
    <row r="2" spans="2:34" x14ac:dyDescent="0.3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spans="2:34" x14ac:dyDescent="0.3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DE ENERO AL 30 DE ABRIL 2020</v>
      </c>
      <c r="L3" s="3"/>
    </row>
    <row r="4" spans="2:34" x14ac:dyDescent="0.3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  <c r="L4" s="3"/>
    </row>
    <row r="5" spans="2:34" ht="13" customHeight="1" x14ac:dyDescent="0.25">
      <c r="B5" s="6" t="s">
        <v>3</v>
      </c>
      <c r="C5" s="6"/>
      <c r="D5" s="6"/>
      <c r="E5" s="6"/>
      <c r="F5" s="6"/>
      <c r="G5" s="6"/>
      <c r="H5" s="6"/>
      <c r="I5" s="6"/>
      <c r="J5" s="6"/>
      <c r="K5" s="6" t="s">
        <v>4</v>
      </c>
      <c r="L5" s="7" t="s">
        <v>5</v>
      </c>
      <c r="M5" s="8" t="s">
        <v>6</v>
      </c>
      <c r="N5" s="9" t="s">
        <v>7</v>
      </c>
      <c r="O5" s="9" t="s">
        <v>565</v>
      </c>
      <c r="P5" s="9" t="s">
        <v>566</v>
      </c>
      <c r="Q5" s="9" t="s">
        <v>8</v>
      </c>
      <c r="R5" s="9" t="s">
        <v>9</v>
      </c>
      <c r="S5" s="9" t="s">
        <v>10</v>
      </c>
      <c r="T5" s="9" t="s">
        <v>11</v>
      </c>
      <c r="U5" s="9" t="s">
        <v>8</v>
      </c>
      <c r="V5" s="10" t="s">
        <v>12</v>
      </c>
      <c r="W5" s="10" t="s">
        <v>13</v>
      </c>
      <c r="X5" s="10" t="s">
        <v>14</v>
      </c>
      <c r="Y5" s="10" t="s">
        <v>15</v>
      </c>
      <c r="Z5" s="10" t="s">
        <v>16</v>
      </c>
      <c r="AA5" s="10" t="s">
        <v>17</v>
      </c>
      <c r="AB5" s="10" t="s">
        <v>18</v>
      </c>
      <c r="AC5" s="10" t="s">
        <v>19</v>
      </c>
      <c r="AD5" s="10" t="s">
        <v>20</v>
      </c>
      <c r="AE5" s="10" t="s">
        <v>21</v>
      </c>
      <c r="AF5" s="10" t="s">
        <v>22</v>
      </c>
      <c r="AG5" s="10" t="s">
        <v>23</v>
      </c>
      <c r="AH5" s="10" t="s">
        <v>11</v>
      </c>
    </row>
    <row r="6" spans="2:34" ht="25.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9"/>
      <c r="O6" s="9"/>
      <c r="P6" s="9"/>
      <c r="Q6" s="9"/>
      <c r="R6" s="9"/>
      <c r="S6" s="9"/>
      <c r="T6" s="9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s="18" customFormat="1" x14ac:dyDescent="0.25">
      <c r="B7" s="12" t="s">
        <v>24</v>
      </c>
      <c r="C7" s="13">
        <v>0</v>
      </c>
      <c r="D7" s="13">
        <v>0</v>
      </c>
      <c r="E7" s="13">
        <v>0</v>
      </c>
      <c r="F7" s="13" t="s">
        <v>25</v>
      </c>
      <c r="G7" s="13" t="s">
        <v>25</v>
      </c>
      <c r="H7" s="13" t="s">
        <v>26</v>
      </c>
      <c r="I7" s="14" t="s">
        <v>26</v>
      </c>
      <c r="J7" s="15" t="s">
        <v>27</v>
      </c>
      <c r="K7" s="16" t="s">
        <v>28</v>
      </c>
      <c r="L7" s="17">
        <f>SUM(L8+L27)</f>
        <v>16732945134.169266</v>
      </c>
      <c r="M7" s="17">
        <f t="shared" ref="M7:AH7" si="0">SUM(M8+M27)</f>
        <v>0</v>
      </c>
      <c r="N7" s="17">
        <f>SUM(N8+N27)</f>
        <v>16732945134.169266</v>
      </c>
      <c r="O7" s="17">
        <f t="shared" si="0"/>
        <v>1179872775.99</v>
      </c>
      <c r="P7" s="17">
        <f t="shared" si="0"/>
        <v>5145049754.9399996</v>
      </c>
      <c r="Q7" s="17">
        <f t="shared" si="0"/>
        <v>11587895379.229267</v>
      </c>
      <c r="R7" s="17">
        <f t="shared" si="0"/>
        <v>3965176978.9499998</v>
      </c>
      <c r="S7" s="17">
        <f t="shared" si="0"/>
        <v>0</v>
      </c>
      <c r="T7" s="17">
        <f t="shared" si="0"/>
        <v>3965176978.9499998</v>
      </c>
      <c r="U7" s="17">
        <f t="shared" si="0"/>
        <v>12767768155.219265</v>
      </c>
      <c r="V7" s="17">
        <f t="shared" si="0"/>
        <v>1331712251.52</v>
      </c>
      <c r="W7" s="17">
        <f t="shared" si="0"/>
        <v>1280246064.1299999</v>
      </c>
      <c r="X7" s="17">
        <f t="shared" si="0"/>
        <v>1353218663.3</v>
      </c>
      <c r="Y7" s="17">
        <f t="shared" si="0"/>
        <v>1179872775.99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5145049754.9399996</v>
      </c>
    </row>
    <row r="8" spans="2:34" s="18" customFormat="1" hidden="1" x14ac:dyDescent="0.25">
      <c r="B8" s="19">
        <v>1</v>
      </c>
      <c r="C8" s="14" t="s">
        <v>29</v>
      </c>
      <c r="D8" s="14">
        <v>0</v>
      </c>
      <c r="E8" s="14">
        <v>0</v>
      </c>
      <c r="F8" s="14" t="s">
        <v>25</v>
      </c>
      <c r="G8" s="14" t="s">
        <v>25</v>
      </c>
      <c r="H8" s="14" t="s">
        <v>26</v>
      </c>
      <c r="I8" s="14" t="s">
        <v>26</v>
      </c>
      <c r="J8" s="15" t="s">
        <v>27</v>
      </c>
      <c r="K8" s="16" t="s">
        <v>30</v>
      </c>
      <c r="L8" s="20">
        <f>SUM(L9+L22)</f>
        <v>16732945134.169266</v>
      </c>
      <c r="M8" s="20">
        <f t="shared" ref="M8:AH8" si="1">SUM(M9+M22)</f>
        <v>0</v>
      </c>
      <c r="N8" s="20">
        <f t="shared" si="1"/>
        <v>16732945134.169266</v>
      </c>
      <c r="O8" s="20">
        <f t="shared" si="1"/>
        <v>1179541720.4400001</v>
      </c>
      <c r="P8" s="20">
        <f t="shared" si="1"/>
        <v>5142944830.9799995</v>
      </c>
      <c r="Q8" s="20">
        <f t="shared" si="1"/>
        <v>11590000303.189266</v>
      </c>
      <c r="R8" s="20">
        <f t="shared" si="1"/>
        <v>3963403110.54</v>
      </c>
      <c r="S8" s="20">
        <f t="shared" si="1"/>
        <v>0</v>
      </c>
      <c r="T8" s="20">
        <f t="shared" si="1"/>
        <v>3963403110.54</v>
      </c>
      <c r="U8" s="20">
        <f t="shared" si="1"/>
        <v>12769542023.629265</v>
      </c>
      <c r="V8" s="20">
        <f t="shared" si="1"/>
        <v>1331498973.02</v>
      </c>
      <c r="W8" s="20">
        <f t="shared" si="1"/>
        <v>1278917868.5799999</v>
      </c>
      <c r="X8" s="20">
        <f t="shared" si="1"/>
        <v>1352986268.9400001</v>
      </c>
      <c r="Y8" s="20">
        <f t="shared" si="1"/>
        <v>1179541720.4400001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20">
        <f t="shared" si="1"/>
        <v>0</v>
      </c>
      <c r="AG8" s="20">
        <f t="shared" si="1"/>
        <v>0</v>
      </c>
      <c r="AH8" s="20">
        <f t="shared" si="1"/>
        <v>5142944830.9799995</v>
      </c>
    </row>
    <row r="9" spans="2:34" s="18" customFormat="1" hidden="1" x14ac:dyDescent="0.25">
      <c r="B9" s="19">
        <v>1</v>
      </c>
      <c r="C9" s="14" t="s">
        <v>29</v>
      </c>
      <c r="D9" s="14" t="s">
        <v>31</v>
      </c>
      <c r="E9" s="14">
        <v>0</v>
      </c>
      <c r="F9" s="14" t="s">
        <v>25</v>
      </c>
      <c r="G9" s="14" t="s">
        <v>25</v>
      </c>
      <c r="H9" s="14" t="s">
        <v>26</v>
      </c>
      <c r="I9" s="14" t="s">
        <v>26</v>
      </c>
      <c r="J9" s="15" t="s">
        <v>27</v>
      </c>
      <c r="K9" s="16" t="s">
        <v>32</v>
      </c>
      <c r="L9" s="20">
        <f>+L10</f>
        <v>13739914813.839266</v>
      </c>
      <c r="M9" s="20">
        <f t="shared" ref="M9:AH9" si="2">+M10</f>
        <v>0</v>
      </c>
      <c r="N9" s="20">
        <f t="shared" si="2"/>
        <v>13739914813.839266</v>
      </c>
      <c r="O9" s="20">
        <f t="shared" si="2"/>
        <v>1018775164.13</v>
      </c>
      <c r="P9" s="20">
        <f t="shared" si="2"/>
        <v>4372771338.9699993</v>
      </c>
      <c r="Q9" s="20">
        <f t="shared" si="2"/>
        <v>9367143474.8692665</v>
      </c>
      <c r="R9" s="20">
        <f t="shared" si="2"/>
        <v>3353996174.8400002</v>
      </c>
      <c r="S9" s="20">
        <f t="shared" si="2"/>
        <v>0</v>
      </c>
      <c r="T9" s="20">
        <f t="shared" si="2"/>
        <v>3353996174.8400002</v>
      </c>
      <c r="U9" s="20">
        <f t="shared" si="2"/>
        <v>10385918638.999266</v>
      </c>
      <c r="V9" s="20">
        <f t="shared" si="2"/>
        <v>1118435542.7</v>
      </c>
      <c r="W9" s="20">
        <f t="shared" si="2"/>
        <v>1130944510.6299999</v>
      </c>
      <c r="X9" s="20">
        <f t="shared" si="2"/>
        <v>1104616121.51</v>
      </c>
      <c r="Y9" s="20">
        <f t="shared" si="2"/>
        <v>1018775164.13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20">
        <f t="shared" si="2"/>
        <v>4372771338.9699993</v>
      </c>
    </row>
    <row r="10" spans="2:34" s="18" customFormat="1" hidden="1" x14ac:dyDescent="0.25">
      <c r="B10" s="19" t="s">
        <v>24</v>
      </c>
      <c r="C10" s="14" t="s">
        <v>29</v>
      </c>
      <c r="D10" s="14" t="s">
        <v>31</v>
      </c>
      <c r="E10" s="14" t="s">
        <v>29</v>
      </c>
      <c r="F10" s="14" t="s">
        <v>25</v>
      </c>
      <c r="G10" s="14" t="s">
        <v>25</v>
      </c>
      <c r="H10" s="14" t="s">
        <v>26</v>
      </c>
      <c r="I10" s="14" t="s">
        <v>26</v>
      </c>
      <c r="J10" s="15" t="s">
        <v>27</v>
      </c>
      <c r="K10" s="16" t="s">
        <v>33</v>
      </c>
      <c r="L10" s="20">
        <f>SUM(L11+L16+L19)</f>
        <v>13739914813.839266</v>
      </c>
      <c r="M10" s="20">
        <f t="shared" ref="M10:AH10" si="3">SUM(M11+M16+M19)</f>
        <v>0</v>
      </c>
      <c r="N10" s="20">
        <f t="shared" si="3"/>
        <v>13739914813.839266</v>
      </c>
      <c r="O10" s="20">
        <f t="shared" si="3"/>
        <v>1018775164.13</v>
      </c>
      <c r="P10" s="20">
        <f t="shared" si="3"/>
        <v>4372771338.9699993</v>
      </c>
      <c r="Q10" s="20">
        <f t="shared" si="3"/>
        <v>9367143474.8692665</v>
      </c>
      <c r="R10" s="20">
        <f t="shared" si="3"/>
        <v>3353996174.8400002</v>
      </c>
      <c r="S10" s="20">
        <f t="shared" si="3"/>
        <v>0</v>
      </c>
      <c r="T10" s="20">
        <f t="shared" si="3"/>
        <v>3353996174.8400002</v>
      </c>
      <c r="U10" s="20">
        <f t="shared" si="3"/>
        <v>10385918638.999266</v>
      </c>
      <c r="V10" s="20">
        <f t="shared" si="3"/>
        <v>1118435542.7</v>
      </c>
      <c r="W10" s="20">
        <f t="shared" si="3"/>
        <v>1130944510.6299999</v>
      </c>
      <c r="X10" s="20">
        <f t="shared" si="3"/>
        <v>1104616121.51</v>
      </c>
      <c r="Y10" s="20">
        <f t="shared" si="3"/>
        <v>1018775164.13</v>
      </c>
      <c r="Z10" s="20">
        <f t="shared" si="3"/>
        <v>0</v>
      </c>
      <c r="AA10" s="20">
        <f t="shared" si="3"/>
        <v>0</v>
      </c>
      <c r="AB10" s="20">
        <f t="shared" si="3"/>
        <v>0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0</v>
      </c>
      <c r="AG10" s="20">
        <f t="shared" si="3"/>
        <v>0</v>
      </c>
      <c r="AH10" s="20">
        <f t="shared" si="3"/>
        <v>4372771338.9699993</v>
      </c>
    </row>
    <row r="11" spans="2:34" s="18" customFormat="1" x14ac:dyDescent="0.25">
      <c r="B11" s="21" t="s">
        <v>24</v>
      </c>
      <c r="C11" s="22" t="s">
        <v>29</v>
      </c>
      <c r="D11" s="22" t="s">
        <v>31</v>
      </c>
      <c r="E11" s="22" t="s">
        <v>29</v>
      </c>
      <c r="F11" s="22" t="s">
        <v>34</v>
      </c>
      <c r="G11" s="22" t="s">
        <v>25</v>
      </c>
      <c r="H11" s="22" t="s">
        <v>26</v>
      </c>
      <c r="I11" s="22" t="s">
        <v>26</v>
      </c>
      <c r="J11" s="15" t="s">
        <v>27</v>
      </c>
      <c r="K11" s="27" t="s">
        <v>35</v>
      </c>
      <c r="L11" s="20">
        <f>SUM(L12:L15)</f>
        <v>2589892040.8392663</v>
      </c>
      <c r="M11" s="20">
        <f t="shared" ref="M11:AH11" si="4">SUM(M12:M15)</f>
        <v>0</v>
      </c>
      <c r="N11" s="122">
        <f t="shared" si="4"/>
        <v>2589892040.8392663</v>
      </c>
      <c r="O11" s="122">
        <f t="shared" si="4"/>
        <v>214454067.75999999</v>
      </c>
      <c r="P11" s="122">
        <f t="shared" si="4"/>
        <v>765812595</v>
      </c>
      <c r="Q11" s="20">
        <f t="shared" si="4"/>
        <v>1824079445.8392663</v>
      </c>
      <c r="R11" s="20">
        <f t="shared" si="4"/>
        <v>551358527.24000001</v>
      </c>
      <c r="S11" s="20">
        <f t="shared" si="4"/>
        <v>0</v>
      </c>
      <c r="T11" s="20">
        <f t="shared" si="4"/>
        <v>551358527.24000001</v>
      </c>
      <c r="U11" s="20">
        <f t="shared" si="4"/>
        <v>2038533513.5992663</v>
      </c>
      <c r="V11" s="20">
        <f t="shared" si="4"/>
        <v>187515674.56</v>
      </c>
      <c r="W11" s="20">
        <f t="shared" si="4"/>
        <v>194736641.07999998</v>
      </c>
      <c r="X11" s="20">
        <f t="shared" si="4"/>
        <v>169106211.59999999</v>
      </c>
      <c r="Y11" s="20">
        <f t="shared" si="4"/>
        <v>214454067.75999999</v>
      </c>
      <c r="Z11" s="20">
        <f t="shared" si="4"/>
        <v>0</v>
      </c>
      <c r="AA11" s="20">
        <f t="shared" si="4"/>
        <v>0</v>
      </c>
      <c r="AB11" s="20">
        <f t="shared" si="4"/>
        <v>0</v>
      </c>
      <c r="AC11" s="20">
        <f t="shared" si="4"/>
        <v>0</v>
      </c>
      <c r="AD11" s="20">
        <f t="shared" si="4"/>
        <v>0</v>
      </c>
      <c r="AE11" s="20">
        <f t="shared" si="4"/>
        <v>0</v>
      </c>
      <c r="AF11" s="20">
        <f t="shared" si="4"/>
        <v>0</v>
      </c>
      <c r="AG11" s="20">
        <f t="shared" si="4"/>
        <v>0</v>
      </c>
      <c r="AH11" s="20">
        <f t="shared" si="4"/>
        <v>765812595</v>
      </c>
    </row>
    <row r="12" spans="2:34" hidden="1" x14ac:dyDescent="0.25">
      <c r="B12" s="24" t="s">
        <v>24</v>
      </c>
      <c r="C12" s="25" t="s">
        <v>29</v>
      </c>
      <c r="D12" s="25" t="s">
        <v>31</v>
      </c>
      <c r="E12" s="25" t="s">
        <v>29</v>
      </c>
      <c r="F12" s="25" t="s">
        <v>34</v>
      </c>
      <c r="G12" s="25" t="s">
        <v>34</v>
      </c>
      <c r="H12" s="25" t="s">
        <v>26</v>
      </c>
      <c r="I12" s="25" t="s">
        <v>26</v>
      </c>
      <c r="J12" s="26" t="s">
        <v>27</v>
      </c>
      <c r="K12" s="27" t="s">
        <v>36</v>
      </c>
      <c r="L12" s="28">
        <f>+'[1]Resumen General (1)'!Q13</f>
        <v>0</v>
      </c>
      <c r="M12" s="29">
        <f>+'[1]Presuspuestos Extraordinarios'!R12</f>
        <v>0</v>
      </c>
      <c r="N12" s="29">
        <f>SUM(L12:M12)</f>
        <v>0</v>
      </c>
      <c r="O12" s="29">
        <f t="shared" ref="O12:O13" si="5">+W12</f>
        <v>0</v>
      </c>
      <c r="P12" s="29">
        <f>+AH12</f>
        <v>0</v>
      </c>
      <c r="Q12" s="29">
        <f>+N12-P12</f>
        <v>0</v>
      </c>
      <c r="R12" s="29">
        <f>SUM(V12:X12)</f>
        <v>0</v>
      </c>
      <c r="S12" s="29">
        <v>0</v>
      </c>
      <c r="T12" s="29">
        <f>SUM(R12:S12)</f>
        <v>0</v>
      </c>
      <c r="U12" s="29">
        <f>+N12-T12</f>
        <v>0</v>
      </c>
      <c r="V12" s="29">
        <f>+'[1]Detalle Ingresos Mensuales'!C12+'[1]Detalle Ingresos Mensuales'!C57+'[1]Detalle Ingresos Mensuales'!C102</f>
        <v>0</v>
      </c>
      <c r="W12" s="29">
        <f>+'[1]Detalle Ingresos Mensuales'!D12+'[1]Detalle Ingresos Mensuales'!D57+'[1]Detalle Ingresos Mensuales'!D102</f>
        <v>0</v>
      </c>
      <c r="X12" s="29">
        <f>+'[1]Detalle Ingresos Mensuales'!E12+'[1]Detalle Ingresos Mensuales'!E57+'[1]Detalle Ingresos Mensuales'!E102</f>
        <v>0</v>
      </c>
      <c r="Y12" s="29">
        <f>+'[1]Detalle Ingresos Mensuales'!F12+'[1]Detalle Ingresos Mensuales'!F57+'[1]Detalle Ingresos Mensuales'!F102</f>
        <v>0</v>
      </c>
      <c r="Z12" s="29">
        <f>+'[1]Detalle Ingresos Mensuales'!G12+'[1]Detalle Ingresos Mensuales'!G57+'[1]Detalle Ingresos Mensuales'!G102</f>
        <v>0</v>
      </c>
      <c r="AA12" s="29">
        <f>+'[1]Detalle Ingresos Mensuales'!H12+'[1]Detalle Ingresos Mensuales'!H57+'[1]Detalle Ingresos Mensuales'!H102</f>
        <v>0</v>
      </c>
      <c r="AB12" s="29">
        <f>+'[1]Detalle Ingresos Mensuales'!I12+'[1]Detalle Ingresos Mensuales'!I57+'[1]Detalle Ingresos Mensuales'!I102</f>
        <v>0</v>
      </c>
      <c r="AC12" s="29">
        <f>+'[1]Detalle Ingresos Mensuales'!J12+'[1]Detalle Ingresos Mensuales'!J57+'[1]Detalle Ingresos Mensuales'!J102</f>
        <v>0</v>
      </c>
      <c r="AD12" s="29">
        <f>+'[1]Detalle Ingresos Mensuales'!K12+'[1]Detalle Ingresos Mensuales'!K57+'[1]Detalle Ingresos Mensuales'!K102</f>
        <v>0</v>
      </c>
      <c r="AE12" s="29">
        <f>+'[1]Detalle Ingresos Mensuales'!L12+'[1]Detalle Ingresos Mensuales'!L57+'[1]Detalle Ingresos Mensuales'!L102</f>
        <v>0</v>
      </c>
      <c r="AF12" s="29">
        <f>+'[1]Detalle Ingresos Mensuales'!M12+'[1]Detalle Ingresos Mensuales'!M57+'[1]Detalle Ingresos Mensuales'!M102</f>
        <v>0</v>
      </c>
      <c r="AG12" s="29">
        <f>+'[1]Detalle Ingresos Mensuales'!N12+'[1]Detalle Ingresos Mensuales'!N57+'[1]Detalle Ingresos Mensuales'!N102</f>
        <v>0</v>
      </c>
      <c r="AH12" s="29">
        <f>SUM(V12:AG12)</f>
        <v>0</v>
      </c>
    </row>
    <row r="13" spans="2:34" hidden="1" x14ac:dyDescent="0.25">
      <c r="B13" s="24" t="s">
        <v>24</v>
      </c>
      <c r="C13" s="25" t="s">
        <v>29</v>
      </c>
      <c r="D13" s="25" t="s">
        <v>31</v>
      </c>
      <c r="E13" s="25" t="s">
        <v>29</v>
      </c>
      <c r="F13" s="25" t="s">
        <v>34</v>
      </c>
      <c r="G13" s="25" t="s">
        <v>37</v>
      </c>
      <c r="H13" s="25" t="s">
        <v>26</v>
      </c>
      <c r="I13" s="25" t="s">
        <v>26</v>
      </c>
      <c r="J13" s="26" t="s">
        <v>27</v>
      </c>
      <c r="K13" s="27" t="s">
        <v>38</v>
      </c>
      <c r="L13" s="28">
        <f>+'[1]Resumen General (1)'!Q14</f>
        <v>0</v>
      </c>
      <c r="M13" s="29">
        <f>+'[1]Presuspuestos Extraordinarios'!R13</f>
        <v>0</v>
      </c>
      <c r="N13" s="29">
        <f t="shared" ref="N13:N15" si="6">SUM(L13:M13)</f>
        <v>0</v>
      </c>
      <c r="O13" s="29">
        <f t="shared" si="5"/>
        <v>0</v>
      </c>
      <c r="P13" s="29">
        <f t="shared" ref="P13:P15" si="7">+AH13</f>
        <v>0</v>
      </c>
      <c r="Q13" s="29">
        <f t="shared" ref="Q13:Q15" si="8">+N13-P13</f>
        <v>0</v>
      </c>
      <c r="R13" s="29">
        <f t="shared" ref="R13:R15" si="9">SUM(V13:X13)</f>
        <v>0</v>
      </c>
      <c r="S13" s="29">
        <v>0</v>
      </c>
      <c r="T13" s="29">
        <f t="shared" ref="T13:T15" si="10">SUM(R13:S13)</f>
        <v>0</v>
      </c>
      <c r="U13" s="29">
        <f t="shared" ref="U13:U15" si="11">+N13-T13</f>
        <v>0</v>
      </c>
      <c r="V13" s="29">
        <f>+'[1]Detalle Ingresos Mensuales'!C13+'[1]Detalle Ingresos Mensuales'!C58+'[1]Detalle Ingresos Mensuales'!C103</f>
        <v>0</v>
      </c>
      <c r="W13" s="29">
        <f>+'[1]Detalle Ingresos Mensuales'!D13+'[1]Detalle Ingresos Mensuales'!D58+'[1]Detalle Ingresos Mensuales'!D103</f>
        <v>0</v>
      </c>
      <c r="X13" s="29">
        <f>+'[1]Detalle Ingresos Mensuales'!E13+'[1]Detalle Ingresos Mensuales'!E58+'[1]Detalle Ingresos Mensuales'!E103</f>
        <v>0</v>
      </c>
      <c r="Y13" s="29">
        <f>+'[1]Detalle Ingresos Mensuales'!F13+'[1]Detalle Ingresos Mensuales'!F58+'[1]Detalle Ingresos Mensuales'!F103</f>
        <v>0</v>
      </c>
      <c r="Z13" s="29">
        <f>+'[1]Detalle Ingresos Mensuales'!G13+'[1]Detalle Ingresos Mensuales'!G58+'[1]Detalle Ingresos Mensuales'!G103</f>
        <v>0</v>
      </c>
      <c r="AA13" s="29">
        <f>+'[1]Detalle Ingresos Mensuales'!H13+'[1]Detalle Ingresos Mensuales'!H58+'[1]Detalle Ingresos Mensuales'!H103</f>
        <v>0</v>
      </c>
      <c r="AB13" s="29">
        <f>+'[1]Detalle Ingresos Mensuales'!I13+'[1]Detalle Ingresos Mensuales'!I58+'[1]Detalle Ingresos Mensuales'!I103</f>
        <v>0</v>
      </c>
      <c r="AC13" s="29">
        <f>+'[1]Detalle Ingresos Mensuales'!J13+'[1]Detalle Ingresos Mensuales'!J58+'[1]Detalle Ingresos Mensuales'!J103</f>
        <v>0</v>
      </c>
      <c r="AD13" s="29">
        <f>+'[1]Detalle Ingresos Mensuales'!K13+'[1]Detalle Ingresos Mensuales'!K58+'[1]Detalle Ingresos Mensuales'!K103</f>
        <v>0</v>
      </c>
      <c r="AE13" s="29">
        <f>+'[1]Detalle Ingresos Mensuales'!L13+'[1]Detalle Ingresos Mensuales'!L58+'[1]Detalle Ingresos Mensuales'!L103</f>
        <v>0</v>
      </c>
      <c r="AF13" s="29">
        <f>+'[1]Detalle Ingresos Mensuales'!M13+'[1]Detalle Ingresos Mensuales'!M58+'[1]Detalle Ingresos Mensuales'!M103</f>
        <v>0</v>
      </c>
      <c r="AG13" s="29">
        <f>+'[1]Detalle Ingresos Mensuales'!N13+'[1]Detalle Ingresos Mensuales'!N58+'[1]Detalle Ingresos Mensuales'!N103</f>
        <v>0</v>
      </c>
      <c r="AH13" s="29">
        <f t="shared" ref="AH13:AH15" si="12">SUM(V13:AG13)</f>
        <v>0</v>
      </c>
    </row>
    <row r="14" spans="2:34" hidden="1" x14ac:dyDescent="0.25">
      <c r="B14" s="24" t="s">
        <v>24</v>
      </c>
      <c r="C14" s="25" t="s">
        <v>29</v>
      </c>
      <c r="D14" s="25" t="s">
        <v>31</v>
      </c>
      <c r="E14" s="25" t="s">
        <v>29</v>
      </c>
      <c r="F14" s="25" t="s">
        <v>34</v>
      </c>
      <c r="G14" s="25" t="s">
        <v>39</v>
      </c>
      <c r="H14" s="25" t="s">
        <v>26</v>
      </c>
      <c r="I14" s="25" t="s">
        <v>26</v>
      </c>
      <c r="J14" s="26" t="s">
        <v>27</v>
      </c>
      <c r="K14" s="27" t="s">
        <v>40</v>
      </c>
      <c r="L14" s="28">
        <f>+'[1]Resumen General (1)'!Q15</f>
        <v>2589892040.8392663</v>
      </c>
      <c r="M14" s="29">
        <f>+'[1]Presuspuestos Extraordinarios'!R14</f>
        <v>0</v>
      </c>
      <c r="N14" s="29">
        <f t="shared" si="6"/>
        <v>2589892040.8392663</v>
      </c>
      <c r="O14" s="29">
        <f>+Y14</f>
        <v>214454067.75999999</v>
      </c>
      <c r="P14" s="29">
        <f>+AH14</f>
        <v>765812595</v>
      </c>
      <c r="Q14" s="29">
        <f>+N14-P14</f>
        <v>1824079445.8392663</v>
      </c>
      <c r="R14" s="29">
        <f t="shared" si="9"/>
        <v>551358527.24000001</v>
      </c>
      <c r="S14" s="29">
        <v>0</v>
      </c>
      <c r="T14" s="29">
        <f t="shared" si="10"/>
        <v>551358527.24000001</v>
      </c>
      <c r="U14" s="29">
        <f t="shared" si="11"/>
        <v>2038533513.5992663</v>
      </c>
      <c r="V14" s="29">
        <f>+'[1]Detalle Ingresos Mensuales'!C14+'[1]Detalle Ingresos Mensuales'!C59+'[1]Detalle Ingresos Mensuales'!C104</f>
        <v>187515674.56</v>
      </c>
      <c r="W14" s="29">
        <f>+'[1]Detalle Ingresos Mensuales'!D14+'[1]Detalle Ingresos Mensuales'!D59+'[1]Detalle Ingresos Mensuales'!D104</f>
        <v>194736641.07999998</v>
      </c>
      <c r="X14" s="29">
        <f>+'[1]Detalle Ingresos Mensuales'!E14+'[1]Detalle Ingresos Mensuales'!E59+'[1]Detalle Ingresos Mensuales'!E104</f>
        <v>169106211.59999999</v>
      </c>
      <c r="Y14" s="29">
        <f>+'[1]Detalle Ingresos Mensuales'!F14+'[1]Detalle Ingresos Mensuales'!F59+'[1]Detalle Ingresos Mensuales'!F104</f>
        <v>214454067.75999999</v>
      </c>
      <c r="Z14" s="29">
        <f>+'[1]Detalle Ingresos Mensuales'!G14+'[1]Detalle Ingresos Mensuales'!G59+'[1]Detalle Ingresos Mensuales'!G104</f>
        <v>0</v>
      </c>
      <c r="AA14" s="29">
        <f>+'[1]Detalle Ingresos Mensuales'!H14+'[1]Detalle Ingresos Mensuales'!H59+'[1]Detalle Ingresos Mensuales'!H104</f>
        <v>0</v>
      </c>
      <c r="AB14" s="29">
        <f>+'[1]Detalle Ingresos Mensuales'!I14+'[1]Detalle Ingresos Mensuales'!I59+'[1]Detalle Ingresos Mensuales'!I104</f>
        <v>0</v>
      </c>
      <c r="AC14" s="29">
        <f>+'[1]Detalle Ingresos Mensuales'!J14+'[1]Detalle Ingresos Mensuales'!J59+'[1]Detalle Ingresos Mensuales'!J104</f>
        <v>0</v>
      </c>
      <c r="AD14" s="29">
        <f>+'[1]Detalle Ingresos Mensuales'!K14+'[1]Detalle Ingresos Mensuales'!K59+'[1]Detalle Ingresos Mensuales'!K104</f>
        <v>0</v>
      </c>
      <c r="AE14" s="29">
        <f>+'[1]Detalle Ingresos Mensuales'!L14+'[1]Detalle Ingresos Mensuales'!L59+'[1]Detalle Ingresos Mensuales'!L104</f>
        <v>0</v>
      </c>
      <c r="AF14" s="29">
        <f>+'[1]Detalle Ingresos Mensuales'!M14+'[1]Detalle Ingresos Mensuales'!M59+'[1]Detalle Ingresos Mensuales'!M104</f>
        <v>0</v>
      </c>
      <c r="AG14" s="29">
        <f>+'[1]Detalle Ingresos Mensuales'!N14+'[1]Detalle Ingresos Mensuales'!N59+'[1]Detalle Ingresos Mensuales'!N104</f>
        <v>0</v>
      </c>
      <c r="AH14" s="29">
        <f t="shared" si="12"/>
        <v>765812595</v>
      </c>
    </row>
    <row r="15" spans="2:34" hidden="1" x14ac:dyDescent="0.25">
      <c r="B15" s="24" t="s">
        <v>24</v>
      </c>
      <c r="C15" s="25" t="s">
        <v>29</v>
      </c>
      <c r="D15" s="25" t="s">
        <v>31</v>
      </c>
      <c r="E15" s="25" t="s">
        <v>29</v>
      </c>
      <c r="F15" s="25" t="s">
        <v>34</v>
      </c>
      <c r="G15" s="25" t="s">
        <v>41</v>
      </c>
      <c r="H15" s="25" t="s">
        <v>26</v>
      </c>
      <c r="I15" s="25" t="s">
        <v>26</v>
      </c>
      <c r="J15" s="26" t="s">
        <v>27</v>
      </c>
      <c r="K15" s="27" t="s">
        <v>42</v>
      </c>
      <c r="L15" s="28">
        <f>+'[1]Resumen General (1)'!Q16</f>
        <v>0</v>
      </c>
      <c r="M15" s="29">
        <f>+'[1]Presuspuestos Extraordinarios'!R15</f>
        <v>0</v>
      </c>
      <c r="N15" s="29">
        <f t="shared" si="6"/>
        <v>0</v>
      </c>
      <c r="O15" s="29">
        <f t="shared" ref="O15" si="13">+W15</f>
        <v>0</v>
      </c>
      <c r="P15" s="29">
        <f t="shared" si="7"/>
        <v>0</v>
      </c>
      <c r="Q15" s="29">
        <f t="shared" si="8"/>
        <v>0</v>
      </c>
      <c r="R15" s="29">
        <f t="shared" si="9"/>
        <v>0</v>
      </c>
      <c r="S15" s="29">
        <v>0</v>
      </c>
      <c r="T15" s="29">
        <f t="shared" si="10"/>
        <v>0</v>
      </c>
      <c r="U15" s="29">
        <f t="shared" si="11"/>
        <v>0</v>
      </c>
      <c r="V15" s="29">
        <f>+'[1]Detalle Ingresos Mensuales'!C15+'[1]Detalle Ingresos Mensuales'!C60+'[1]Detalle Ingresos Mensuales'!C105</f>
        <v>0</v>
      </c>
      <c r="W15" s="29">
        <f>+'[1]Detalle Ingresos Mensuales'!D15+'[1]Detalle Ingresos Mensuales'!D60+'[1]Detalle Ingresos Mensuales'!D105</f>
        <v>0</v>
      </c>
      <c r="X15" s="29">
        <f>+'[1]Detalle Ingresos Mensuales'!E15+'[1]Detalle Ingresos Mensuales'!E60+'[1]Detalle Ingresos Mensuales'!E105</f>
        <v>0</v>
      </c>
      <c r="Y15" s="29">
        <f>+'[1]Detalle Ingresos Mensuales'!F15+'[1]Detalle Ingresos Mensuales'!F60+'[1]Detalle Ingresos Mensuales'!F105</f>
        <v>0</v>
      </c>
      <c r="Z15" s="29">
        <f>+'[1]Detalle Ingresos Mensuales'!G15+'[1]Detalle Ingresos Mensuales'!G60+'[1]Detalle Ingresos Mensuales'!G105</f>
        <v>0</v>
      </c>
      <c r="AA15" s="29">
        <f>+'[1]Detalle Ingresos Mensuales'!H15+'[1]Detalle Ingresos Mensuales'!H60+'[1]Detalle Ingresos Mensuales'!H105</f>
        <v>0</v>
      </c>
      <c r="AB15" s="29">
        <f>+'[1]Detalle Ingresos Mensuales'!I15+'[1]Detalle Ingresos Mensuales'!I60+'[1]Detalle Ingresos Mensuales'!I105</f>
        <v>0</v>
      </c>
      <c r="AC15" s="29">
        <f>+'[1]Detalle Ingresos Mensuales'!J15+'[1]Detalle Ingresos Mensuales'!J60+'[1]Detalle Ingresos Mensuales'!J105</f>
        <v>0</v>
      </c>
      <c r="AD15" s="29">
        <f>+'[1]Detalle Ingresos Mensuales'!K15+'[1]Detalle Ingresos Mensuales'!K60+'[1]Detalle Ingresos Mensuales'!K105</f>
        <v>0</v>
      </c>
      <c r="AE15" s="29">
        <f>+'[1]Detalle Ingresos Mensuales'!L15+'[1]Detalle Ingresos Mensuales'!L60+'[1]Detalle Ingresos Mensuales'!L105</f>
        <v>0</v>
      </c>
      <c r="AF15" s="29">
        <f>+'[1]Detalle Ingresos Mensuales'!M15+'[1]Detalle Ingresos Mensuales'!M60+'[1]Detalle Ingresos Mensuales'!M105</f>
        <v>0</v>
      </c>
      <c r="AG15" s="29">
        <f>+'[1]Detalle Ingresos Mensuales'!N15+'[1]Detalle Ingresos Mensuales'!N60+'[1]Detalle Ingresos Mensuales'!N105</f>
        <v>0</v>
      </c>
      <c r="AH15" s="29">
        <f t="shared" si="12"/>
        <v>0</v>
      </c>
    </row>
    <row r="16" spans="2:34" s="18" customFormat="1" x14ac:dyDescent="0.25">
      <c r="B16" s="19" t="s">
        <v>24</v>
      </c>
      <c r="C16" s="14" t="s">
        <v>29</v>
      </c>
      <c r="D16" s="14" t="s">
        <v>31</v>
      </c>
      <c r="E16" s="14" t="s">
        <v>29</v>
      </c>
      <c r="F16" s="14" t="s">
        <v>43</v>
      </c>
      <c r="G16" s="14" t="s">
        <v>25</v>
      </c>
      <c r="H16" s="14" t="s">
        <v>26</v>
      </c>
      <c r="I16" s="14" t="s">
        <v>26</v>
      </c>
      <c r="J16" s="15" t="s">
        <v>27</v>
      </c>
      <c r="K16" s="123" t="s">
        <v>44</v>
      </c>
      <c r="L16" s="20">
        <f>SUM(L17:L18)</f>
        <v>11150022773</v>
      </c>
      <c r="M16" s="20">
        <f t="shared" ref="M16:AH16" si="14">SUM(M17:M18)</f>
        <v>0</v>
      </c>
      <c r="N16" s="122">
        <f t="shared" si="14"/>
        <v>11150022773</v>
      </c>
      <c r="O16" s="122">
        <f t="shared" si="14"/>
        <v>804321096.37</v>
      </c>
      <c r="P16" s="122">
        <f t="shared" si="14"/>
        <v>3606958743.9699998</v>
      </c>
      <c r="Q16" s="20">
        <f t="shared" si="14"/>
        <v>7543064029.0300007</v>
      </c>
      <c r="R16" s="20">
        <f t="shared" si="14"/>
        <v>2802637647.5999999</v>
      </c>
      <c r="S16" s="20">
        <f t="shared" si="14"/>
        <v>0</v>
      </c>
      <c r="T16" s="20">
        <f t="shared" si="14"/>
        <v>2802637647.5999999</v>
      </c>
      <c r="U16" s="20">
        <f t="shared" si="14"/>
        <v>8347385125.3999996</v>
      </c>
      <c r="V16" s="20">
        <f t="shared" si="14"/>
        <v>930919868.13999999</v>
      </c>
      <c r="W16" s="20">
        <f t="shared" si="14"/>
        <v>936207869.54999995</v>
      </c>
      <c r="X16" s="20">
        <f t="shared" si="14"/>
        <v>935509909.90999997</v>
      </c>
      <c r="Y16" s="20">
        <f t="shared" si="14"/>
        <v>804321096.37</v>
      </c>
      <c r="Z16" s="20">
        <f t="shared" si="14"/>
        <v>0</v>
      </c>
      <c r="AA16" s="20">
        <f t="shared" si="14"/>
        <v>0</v>
      </c>
      <c r="AB16" s="20">
        <f t="shared" si="14"/>
        <v>0</v>
      </c>
      <c r="AC16" s="20">
        <f t="shared" si="14"/>
        <v>0</v>
      </c>
      <c r="AD16" s="20">
        <f t="shared" si="14"/>
        <v>0</v>
      </c>
      <c r="AE16" s="20">
        <f t="shared" si="14"/>
        <v>0</v>
      </c>
      <c r="AF16" s="20">
        <f t="shared" si="14"/>
        <v>0</v>
      </c>
      <c r="AG16" s="20">
        <f t="shared" si="14"/>
        <v>0</v>
      </c>
      <c r="AH16" s="20">
        <f t="shared" si="14"/>
        <v>3606958743.9699998</v>
      </c>
    </row>
    <row r="17" spans="2:34" hidden="1" x14ac:dyDescent="0.25">
      <c r="B17" s="24" t="s">
        <v>24</v>
      </c>
      <c r="C17" s="25" t="s">
        <v>29</v>
      </c>
      <c r="D17" s="25" t="s">
        <v>31</v>
      </c>
      <c r="E17" s="25" t="s">
        <v>29</v>
      </c>
      <c r="F17" s="25" t="s">
        <v>43</v>
      </c>
      <c r="G17" s="25" t="s">
        <v>39</v>
      </c>
      <c r="H17" s="25" t="s">
        <v>26</v>
      </c>
      <c r="I17" s="25" t="s">
        <v>26</v>
      </c>
      <c r="J17" s="26" t="s">
        <v>27</v>
      </c>
      <c r="K17" s="27" t="s">
        <v>45</v>
      </c>
      <c r="L17" s="28">
        <f>+'[1]Resumen General (1)'!Q18</f>
        <v>0</v>
      </c>
      <c r="M17" s="29">
        <f>+'[1]Presuspuestos Extraordinarios'!R17</f>
        <v>0</v>
      </c>
      <c r="N17" s="29">
        <f t="shared" ref="N17:N18" si="15">SUM(L17:M17)</f>
        <v>0</v>
      </c>
      <c r="O17" s="29">
        <f t="shared" ref="O17" si="16">+W17</f>
        <v>0</v>
      </c>
      <c r="P17" s="29">
        <f t="shared" ref="P17:P18" si="17">+AH17</f>
        <v>0</v>
      </c>
      <c r="Q17" s="29">
        <f t="shared" ref="Q17:Q18" si="18">+N17-P17</f>
        <v>0</v>
      </c>
      <c r="R17" s="29">
        <f t="shared" ref="R17:R18" si="19">SUM(V17:X17)</f>
        <v>0</v>
      </c>
      <c r="S17" s="29">
        <v>0</v>
      </c>
      <c r="T17" s="29">
        <f t="shared" ref="T17:T18" si="20">SUM(R17:S17)</f>
        <v>0</v>
      </c>
      <c r="U17" s="29">
        <f t="shared" ref="U17:U18" si="21">+N17-T17</f>
        <v>0</v>
      </c>
      <c r="V17" s="29">
        <f>+'[1]Detalle Ingresos Mensuales'!C17+'[1]Detalle Ingresos Mensuales'!C62+'[1]Detalle Ingresos Mensuales'!C107</f>
        <v>0</v>
      </c>
      <c r="W17" s="29">
        <f>+'[1]Detalle Ingresos Mensuales'!D17+'[1]Detalle Ingresos Mensuales'!D62+'[1]Detalle Ingresos Mensuales'!D107</f>
        <v>0</v>
      </c>
      <c r="X17" s="29">
        <f>+'[1]Detalle Ingresos Mensuales'!E17+'[1]Detalle Ingresos Mensuales'!E62+'[1]Detalle Ingresos Mensuales'!E107</f>
        <v>0</v>
      </c>
      <c r="Y17" s="29">
        <f>+'[1]Detalle Ingresos Mensuales'!F17+'[1]Detalle Ingresos Mensuales'!F62+'[1]Detalle Ingresos Mensuales'!F107</f>
        <v>0</v>
      </c>
      <c r="Z17" s="29">
        <f>+'[1]Detalle Ingresos Mensuales'!G17+'[1]Detalle Ingresos Mensuales'!G62+'[1]Detalle Ingresos Mensuales'!G107</f>
        <v>0</v>
      </c>
      <c r="AA17" s="29">
        <f>+'[1]Detalle Ingresos Mensuales'!H17+'[1]Detalle Ingresos Mensuales'!H62+'[1]Detalle Ingresos Mensuales'!H107</f>
        <v>0</v>
      </c>
      <c r="AB17" s="29">
        <f>+'[1]Detalle Ingresos Mensuales'!I17+'[1]Detalle Ingresos Mensuales'!I62+'[1]Detalle Ingresos Mensuales'!I107</f>
        <v>0</v>
      </c>
      <c r="AC17" s="29">
        <f>+'[1]Detalle Ingresos Mensuales'!J17+'[1]Detalle Ingresos Mensuales'!J62+'[1]Detalle Ingresos Mensuales'!J107</f>
        <v>0</v>
      </c>
      <c r="AD17" s="29">
        <f>+'[1]Detalle Ingresos Mensuales'!K17+'[1]Detalle Ingresos Mensuales'!K62+'[1]Detalle Ingresos Mensuales'!K107</f>
        <v>0</v>
      </c>
      <c r="AE17" s="29">
        <f>+'[1]Detalle Ingresos Mensuales'!L17+'[1]Detalle Ingresos Mensuales'!L62+'[1]Detalle Ingresos Mensuales'!L107</f>
        <v>0</v>
      </c>
      <c r="AF17" s="29">
        <f>+'[1]Detalle Ingresos Mensuales'!M17+'[1]Detalle Ingresos Mensuales'!M62+'[1]Detalle Ingresos Mensuales'!M107</f>
        <v>0</v>
      </c>
      <c r="AG17" s="29">
        <f>+'[1]Detalle Ingresos Mensuales'!N17+'[1]Detalle Ingresos Mensuales'!N62+'[1]Detalle Ingresos Mensuales'!N107</f>
        <v>0</v>
      </c>
      <c r="AH17" s="29">
        <f t="shared" ref="AH17:AH18" si="22">SUM(V17:AG17)</f>
        <v>0</v>
      </c>
    </row>
    <row r="18" spans="2:34" hidden="1" x14ac:dyDescent="0.25">
      <c r="B18" s="24" t="s">
        <v>24</v>
      </c>
      <c r="C18" s="25" t="s">
        <v>29</v>
      </c>
      <c r="D18" s="25" t="s">
        <v>31</v>
      </c>
      <c r="E18" s="25" t="s">
        <v>29</v>
      </c>
      <c r="F18" s="25" t="s">
        <v>43</v>
      </c>
      <c r="G18" s="25" t="s">
        <v>41</v>
      </c>
      <c r="H18" s="25" t="s">
        <v>26</v>
      </c>
      <c r="I18" s="25" t="s">
        <v>26</v>
      </c>
      <c r="J18" s="26" t="s">
        <v>27</v>
      </c>
      <c r="K18" s="27" t="s">
        <v>46</v>
      </c>
      <c r="L18" s="28">
        <f>+'[1]Resumen General (1)'!Q19</f>
        <v>11150022773</v>
      </c>
      <c r="M18" s="29">
        <f>+'[1]Presuspuestos Extraordinarios'!R18</f>
        <v>0</v>
      </c>
      <c r="N18" s="29">
        <f t="shared" si="15"/>
        <v>11150022773</v>
      </c>
      <c r="O18" s="29">
        <f>+Y18</f>
        <v>804321096.37</v>
      </c>
      <c r="P18" s="29">
        <f t="shared" si="17"/>
        <v>3606958743.9699998</v>
      </c>
      <c r="Q18" s="29">
        <f t="shared" si="18"/>
        <v>7543064029.0300007</v>
      </c>
      <c r="R18" s="29">
        <f t="shared" si="19"/>
        <v>2802637647.5999999</v>
      </c>
      <c r="S18" s="29">
        <v>0</v>
      </c>
      <c r="T18" s="29">
        <f t="shared" si="20"/>
        <v>2802637647.5999999</v>
      </c>
      <c r="U18" s="29">
        <f t="shared" si="21"/>
        <v>8347385125.3999996</v>
      </c>
      <c r="V18" s="29">
        <f>+'[1]Detalle Ingresos Mensuales'!C18+'[1]Detalle Ingresos Mensuales'!C63+'[1]Detalle Ingresos Mensuales'!C108</f>
        <v>930919868.13999999</v>
      </c>
      <c r="W18" s="29">
        <f>+'[1]Detalle Ingresos Mensuales'!D18+'[1]Detalle Ingresos Mensuales'!D63+'[1]Detalle Ingresos Mensuales'!D108</f>
        <v>936207869.54999995</v>
      </c>
      <c r="X18" s="29">
        <f>+'[1]Detalle Ingresos Mensuales'!E18+'[1]Detalle Ingresos Mensuales'!E63+'[1]Detalle Ingresos Mensuales'!E108</f>
        <v>935509909.90999997</v>
      </c>
      <c r="Y18" s="29">
        <f>+'[1]Detalle Ingresos Mensuales'!F18+'[1]Detalle Ingresos Mensuales'!F63+'[1]Detalle Ingresos Mensuales'!F108</f>
        <v>804321096.37</v>
      </c>
      <c r="Z18" s="29">
        <f>+'[1]Detalle Ingresos Mensuales'!G18+'[1]Detalle Ingresos Mensuales'!G63+'[1]Detalle Ingresos Mensuales'!G108</f>
        <v>0</v>
      </c>
      <c r="AA18" s="29">
        <f>+'[1]Detalle Ingresos Mensuales'!H18+'[1]Detalle Ingresos Mensuales'!H63+'[1]Detalle Ingresos Mensuales'!H108</f>
        <v>0</v>
      </c>
      <c r="AB18" s="29">
        <f>+'[1]Detalle Ingresos Mensuales'!I18+'[1]Detalle Ingresos Mensuales'!I63+'[1]Detalle Ingresos Mensuales'!I108</f>
        <v>0</v>
      </c>
      <c r="AC18" s="29">
        <f>+'[1]Detalle Ingresos Mensuales'!J18+'[1]Detalle Ingresos Mensuales'!J63+'[1]Detalle Ingresos Mensuales'!J108</f>
        <v>0</v>
      </c>
      <c r="AD18" s="29">
        <f>+'[1]Detalle Ingresos Mensuales'!K18+'[1]Detalle Ingresos Mensuales'!K63+'[1]Detalle Ingresos Mensuales'!K108</f>
        <v>0</v>
      </c>
      <c r="AE18" s="29">
        <f>+'[1]Detalle Ingresos Mensuales'!L18+'[1]Detalle Ingresos Mensuales'!L63+'[1]Detalle Ingresos Mensuales'!L108</f>
        <v>0</v>
      </c>
      <c r="AF18" s="29">
        <f>+'[1]Detalle Ingresos Mensuales'!M18+'[1]Detalle Ingresos Mensuales'!M63+'[1]Detalle Ingresos Mensuales'!M108</f>
        <v>0</v>
      </c>
      <c r="AG18" s="29">
        <f>+'[1]Detalle Ingresos Mensuales'!N18+'[1]Detalle Ingresos Mensuales'!N63+'[1]Detalle Ingresos Mensuales'!N108</f>
        <v>0</v>
      </c>
      <c r="AH18" s="29">
        <f t="shared" si="22"/>
        <v>3606958743.9699998</v>
      </c>
    </row>
    <row r="19" spans="2:34" s="18" customFormat="1" hidden="1" x14ac:dyDescent="0.25">
      <c r="B19" s="19" t="s">
        <v>24</v>
      </c>
      <c r="C19" s="14" t="s">
        <v>29</v>
      </c>
      <c r="D19" s="14" t="s">
        <v>31</v>
      </c>
      <c r="E19" s="14" t="s">
        <v>29</v>
      </c>
      <c r="F19" s="14" t="s">
        <v>47</v>
      </c>
      <c r="G19" s="14" t="s">
        <v>25</v>
      </c>
      <c r="H19" s="14" t="s">
        <v>26</v>
      </c>
      <c r="I19" s="14" t="s">
        <v>26</v>
      </c>
      <c r="J19" s="15" t="s">
        <v>27</v>
      </c>
      <c r="K19" s="23" t="s">
        <v>48</v>
      </c>
      <c r="L19" s="20">
        <f>SUM(L20:L21)</f>
        <v>0</v>
      </c>
      <c r="M19" s="20">
        <f t="shared" ref="M19:AH19" si="23">SUM(M20:M21)</f>
        <v>0</v>
      </c>
      <c r="N19" s="20">
        <f t="shared" si="23"/>
        <v>0</v>
      </c>
      <c r="O19" s="20">
        <f t="shared" si="23"/>
        <v>0</v>
      </c>
      <c r="P19" s="20">
        <f t="shared" si="23"/>
        <v>0</v>
      </c>
      <c r="Q19" s="20">
        <f t="shared" si="23"/>
        <v>0</v>
      </c>
      <c r="R19" s="20">
        <f t="shared" si="23"/>
        <v>0</v>
      </c>
      <c r="S19" s="20">
        <f t="shared" si="23"/>
        <v>0</v>
      </c>
      <c r="T19" s="20">
        <f t="shared" si="23"/>
        <v>0</v>
      </c>
      <c r="U19" s="20">
        <f t="shared" si="23"/>
        <v>0</v>
      </c>
      <c r="V19" s="20">
        <f t="shared" si="23"/>
        <v>0</v>
      </c>
      <c r="W19" s="20">
        <f t="shared" si="23"/>
        <v>0</v>
      </c>
      <c r="X19" s="20">
        <f t="shared" si="23"/>
        <v>0</v>
      </c>
      <c r="Y19" s="20">
        <f t="shared" si="23"/>
        <v>0</v>
      </c>
      <c r="Z19" s="20">
        <f t="shared" si="23"/>
        <v>0</v>
      </c>
      <c r="AA19" s="20">
        <f t="shared" si="23"/>
        <v>0</v>
      </c>
      <c r="AB19" s="20">
        <f t="shared" si="23"/>
        <v>0</v>
      </c>
      <c r="AC19" s="20">
        <f t="shared" si="23"/>
        <v>0</v>
      </c>
      <c r="AD19" s="20">
        <f t="shared" si="23"/>
        <v>0</v>
      </c>
      <c r="AE19" s="20">
        <f t="shared" si="23"/>
        <v>0</v>
      </c>
      <c r="AF19" s="20">
        <f t="shared" si="23"/>
        <v>0</v>
      </c>
      <c r="AG19" s="20">
        <f t="shared" si="23"/>
        <v>0</v>
      </c>
      <c r="AH19" s="20">
        <f t="shared" si="23"/>
        <v>0</v>
      </c>
    </row>
    <row r="20" spans="2:34" hidden="1" x14ac:dyDescent="0.25">
      <c r="B20" s="24" t="s">
        <v>24</v>
      </c>
      <c r="C20" s="25" t="s">
        <v>29</v>
      </c>
      <c r="D20" s="25" t="s">
        <v>31</v>
      </c>
      <c r="E20" s="25" t="s">
        <v>29</v>
      </c>
      <c r="F20" s="25" t="s">
        <v>47</v>
      </c>
      <c r="G20" s="25" t="s">
        <v>34</v>
      </c>
      <c r="H20" s="25" t="s">
        <v>26</v>
      </c>
      <c r="I20" s="25" t="s">
        <v>26</v>
      </c>
      <c r="J20" s="26" t="s">
        <v>27</v>
      </c>
      <c r="K20" s="27" t="s">
        <v>49</v>
      </c>
      <c r="L20" s="28">
        <f>+'[1]Resumen General (1)'!Q21</f>
        <v>0</v>
      </c>
      <c r="M20" s="29">
        <f>+'[1]Presuspuestos Extraordinarios'!R20</f>
        <v>0</v>
      </c>
      <c r="N20" s="29">
        <f t="shared" ref="N20:N21" si="24">SUM(L20:M20)</f>
        <v>0</v>
      </c>
      <c r="O20" s="29">
        <f t="shared" ref="O20:O21" si="25">+W20</f>
        <v>0</v>
      </c>
      <c r="P20" s="29">
        <f t="shared" ref="P20:P21" si="26">+AH20</f>
        <v>0</v>
      </c>
      <c r="Q20" s="29">
        <f t="shared" ref="Q20:Q21" si="27">+N20-P20</f>
        <v>0</v>
      </c>
      <c r="R20" s="29">
        <f t="shared" ref="R20:R21" si="28">SUM(V20:X20)</f>
        <v>0</v>
      </c>
      <c r="S20" s="29">
        <v>0</v>
      </c>
      <c r="T20" s="29">
        <f t="shared" ref="T20:T21" si="29">SUM(R20:S20)</f>
        <v>0</v>
      </c>
      <c r="U20" s="29">
        <f t="shared" ref="U20:U21" si="30">+N20-T20</f>
        <v>0</v>
      </c>
      <c r="V20" s="29">
        <f>+'[1]Detalle Ingresos Mensuales'!C20+'[1]Detalle Ingresos Mensuales'!C65+'[1]Detalle Ingresos Mensuales'!C110</f>
        <v>0</v>
      </c>
      <c r="W20" s="29">
        <f>+'[1]Detalle Ingresos Mensuales'!D20+'[1]Detalle Ingresos Mensuales'!D65+'[1]Detalle Ingresos Mensuales'!D110</f>
        <v>0</v>
      </c>
      <c r="X20" s="29">
        <f>+'[1]Detalle Ingresos Mensuales'!E20+'[1]Detalle Ingresos Mensuales'!E65+'[1]Detalle Ingresos Mensuales'!E110</f>
        <v>0</v>
      </c>
      <c r="Y20" s="29">
        <f>+'[1]Detalle Ingresos Mensuales'!F20+'[1]Detalle Ingresos Mensuales'!F65+'[1]Detalle Ingresos Mensuales'!F110</f>
        <v>0</v>
      </c>
      <c r="Z20" s="29">
        <f>+'[1]Detalle Ingresos Mensuales'!G20+'[1]Detalle Ingresos Mensuales'!G65+'[1]Detalle Ingresos Mensuales'!G110</f>
        <v>0</v>
      </c>
      <c r="AA20" s="29">
        <f>+'[1]Detalle Ingresos Mensuales'!H20+'[1]Detalle Ingresos Mensuales'!H65+'[1]Detalle Ingresos Mensuales'!H110</f>
        <v>0</v>
      </c>
      <c r="AB20" s="29">
        <f>+'[1]Detalle Ingresos Mensuales'!I20+'[1]Detalle Ingresos Mensuales'!I65+'[1]Detalle Ingresos Mensuales'!I110</f>
        <v>0</v>
      </c>
      <c r="AC20" s="29">
        <f>+'[1]Detalle Ingresos Mensuales'!J20+'[1]Detalle Ingresos Mensuales'!J65+'[1]Detalle Ingresos Mensuales'!J110</f>
        <v>0</v>
      </c>
      <c r="AD20" s="29">
        <f>+'[1]Detalle Ingresos Mensuales'!K20+'[1]Detalle Ingresos Mensuales'!K65+'[1]Detalle Ingresos Mensuales'!K110</f>
        <v>0</v>
      </c>
      <c r="AE20" s="29">
        <f>+'[1]Detalle Ingresos Mensuales'!L20+'[1]Detalle Ingresos Mensuales'!L65+'[1]Detalle Ingresos Mensuales'!L110</f>
        <v>0</v>
      </c>
      <c r="AF20" s="29">
        <f>+'[1]Detalle Ingresos Mensuales'!M20+'[1]Detalle Ingresos Mensuales'!M65+'[1]Detalle Ingresos Mensuales'!M110</f>
        <v>0</v>
      </c>
      <c r="AG20" s="29">
        <f>+'[1]Detalle Ingresos Mensuales'!N20+'[1]Detalle Ingresos Mensuales'!N65+'[1]Detalle Ingresos Mensuales'!N110</f>
        <v>0</v>
      </c>
      <c r="AH20" s="29">
        <f t="shared" ref="AH20:AH21" si="31">SUM(V20:AG20)</f>
        <v>0</v>
      </c>
    </row>
    <row r="21" spans="2:34" hidden="1" x14ac:dyDescent="0.25">
      <c r="B21" s="24" t="s">
        <v>24</v>
      </c>
      <c r="C21" s="25" t="s">
        <v>29</v>
      </c>
      <c r="D21" s="25" t="s">
        <v>31</v>
      </c>
      <c r="E21" s="25" t="s">
        <v>29</v>
      </c>
      <c r="F21" s="25" t="s">
        <v>47</v>
      </c>
      <c r="G21" s="25" t="s">
        <v>50</v>
      </c>
      <c r="H21" s="25" t="s">
        <v>26</v>
      </c>
      <c r="I21" s="25" t="s">
        <v>26</v>
      </c>
      <c r="J21" s="26" t="s">
        <v>27</v>
      </c>
      <c r="K21" s="27" t="s">
        <v>51</v>
      </c>
      <c r="L21" s="28">
        <f>+'[1]Resumen General (1)'!Q22</f>
        <v>0</v>
      </c>
      <c r="M21" s="29">
        <f>+'[1]Presuspuestos Extraordinarios'!R21</f>
        <v>0</v>
      </c>
      <c r="N21" s="29">
        <f t="shared" si="24"/>
        <v>0</v>
      </c>
      <c r="O21" s="29">
        <f t="shared" si="25"/>
        <v>0</v>
      </c>
      <c r="P21" s="29">
        <f t="shared" si="26"/>
        <v>0</v>
      </c>
      <c r="Q21" s="29">
        <f t="shared" si="27"/>
        <v>0</v>
      </c>
      <c r="R21" s="29">
        <f t="shared" si="28"/>
        <v>0</v>
      </c>
      <c r="S21" s="29">
        <v>0</v>
      </c>
      <c r="T21" s="29">
        <f t="shared" si="29"/>
        <v>0</v>
      </c>
      <c r="U21" s="29">
        <f t="shared" si="30"/>
        <v>0</v>
      </c>
      <c r="V21" s="29">
        <f>+'[1]Detalle Ingresos Mensuales'!C21+'[1]Detalle Ingresos Mensuales'!C66+'[1]Detalle Ingresos Mensuales'!C111</f>
        <v>0</v>
      </c>
      <c r="W21" s="29">
        <f>+'[1]Detalle Ingresos Mensuales'!D21+'[1]Detalle Ingresos Mensuales'!D66+'[1]Detalle Ingresos Mensuales'!D111</f>
        <v>0</v>
      </c>
      <c r="X21" s="29">
        <f>+'[1]Detalle Ingresos Mensuales'!E21+'[1]Detalle Ingresos Mensuales'!E66+'[1]Detalle Ingresos Mensuales'!E111</f>
        <v>0</v>
      </c>
      <c r="Y21" s="29">
        <f>+'[1]Detalle Ingresos Mensuales'!F21+'[1]Detalle Ingresos Mensuales'!F66+'[1]Detalle Ingresos Mensuales'!F111</f>
        <v>0</v>
      </c>
      <c r="Z21" s="29">
        <f>+'[1]Detalle Ingresos Mensuales'!G21+'[1]Detalle Ingresos Mensuales'!G66+'[1]Detalle Ingresos Mensuales'!G111</f>
        <v>0</v>
      </c>
      <c r="AA21" s="29">
        <f>+'[1]Detalle Ingresos Mensuales'!H21+'[1]Detalle Ingresos Mensuales'!H66+'[1]Detalle Ingresos Mensuales'!H111</f>
        <v>0</v>
      </c>
      <c r="AB21" s="29">
        <f>+'[1]Detalle Ingresos Mensuales'!I21+'[1]Detalle Ingresos Mensuales'!I66+'[1]Detalle Ingresos Mensuales'!I111</f>
        <v>0</v>
      </c>
      <c r="AC21" s="29">
        <f>+'[1]Detalle Ingresos Mensuales'!J21+'[1]Detalle Ingresos Mensuales'!J66+'[1]Detalle Ingresos Mensuales'!J111</f>
        <v>0</v>
      </c>
      <c r="AD21" s="29">
        <f>+'[1]Detalle Ingresos Mensuales'!K21+'[1]Detalle Ingresos Mensuales'!K66+'[1]Detalle Ingresos Mensuales'!K111</f>
        <v>0</v>
      </c>
      <c r="AE21" s="29">
        <f>+'[1]Detalle Ingresos Mensuales'!L21+'[1]Detalle Ingresos Mensuales'!L66+'[1]Detalle Ingresos Mensuales'!L111</f>
        <v>0</v>
      </c>
      <c r="AF21" s="29">
        <f>+'[1]Detalle Ingresos Mensuales'!M21+'[1]Detalle Ingresos Mensuales'!M66+'[1]Detalle Ingresos Mensuales'!M111</f>
        <v>0</v>
      </c>
      <c r="AG21" s="29">
        <f>+'[1]Detalle Ingresos Mensuales'!N21+'[1]Detalle Ingresos Mensuales'!N66+'[1]Detalle Ingresos Mensuales'!N111</f>
        <v>0</v>
      </c>
      <c r="AH21" s="29">
        <f t="shared" si="31"/>
        <v>0</v>
      </c>
    </row>
    <row r="22" spans="2:34" s="18" customFormat="1" x14ac:dyDescent="0.25">
      <c r="B22" s="19">
        <v>1</v>
      </c>
      <c r="C22" s="14" t="s">
        <v>29</v>
      </c>
      <c r="D22" s="14" t="s">
        <v>52</v>
      </c>
      <c r="E22" s="14">
        <v>0</v>
      </c>
      <c r="F22" s="14" t="s">
        <v>25</v>
      </c>
      <c r="G22" s="14" t="s">
        <v>25</v>
      </c>
      <c r="H22" s="14" t="s">
        <v>26</v>
      </c>
      <c r="I22" s="14" t="s">
        <v>26</v>
      </c>
      <c r="J22" s="15" t="s">
        <v>27</v>
      </c>
      <c r="K22" s="124" t="s">
        <v>53</v>
      </c>
      <c r="L22" s="20">
        <f>+L23</f>
        <v>2993030320.3299999</v>
      </c>
      <c r="M22" s="20">
        <f t="shared" ref="M22:AH22" si="32">+M23</f>
        <v>0</v>
      </c>
      <c r="N22" s="122">
        <f t="shared" si="32"/>
        <v>2993030320.3299999</v>
      </c>
      <c r="O22" s="122">
        <f t="shared" si="32"/>
        <v>160766556.31</v>
      </c>
      <c r="P22" s="122">
        <f t="shared" si="32"/>
        <v>770173492.00999999</v>
      </c>
      <c r="Q22" s="20">
        <f t="shared" si="32"/>
        <v>2222856828.3199997</v>
      </c>
      <c r="R22" s="20">
        <f t="shared" si="32"/>
        <v>609406935.70000005</v>
      </c>
      <c r="S22" s="20">
        <f t="shared" si="32"/>
        <v>0</v>
      </c>
      <c r="T22" s="20">
        <f t="shared" si="32"/>
        <v>609406935.70000005</v>
      </c>
      <c r="U22" s="20">
        <f t="shared" si="32"/>
        <v>2383623384.6300001</v>
      </c>
      <c r="V22" s="20">
        <f t="shared" si="32"/>
        <v>213063430.31999999</v>
      </c>
      <c r="W22" s="20">
        <f t="shared" si="32"/>
        <v>147973357.94999999</v>
      </c>
      <c r="X22" s="20">
        <f t="shared" si="32"/>
        <v>248370147.43000001</v>
      </c>
      <c r="Y22" s="20">
        <f t="shared" si="32"/>
        <v>160766556.31</v>
      </c>
      <c r="Z22" s="20">
        <f t="shared" si="32"/>
        <v>0</v>
      </c>
      <c r="AA22" s="20">
        <f t="shared" si="32"/>
        <v>0</v>
      </c>
      <c r="AB22" s="20">
        <f t="shared" si="32"/>
        <v>0</v>
      </c>
      <c r="AC22" s="20">
        <f t="shared" si="32"/>
        <v>0</v>
      </c>
      <c r="AD22" s="20">
        <f t="shared" si="32"/>
        <v>0</v>
      </c>
      <c r="AE22" s="20">
        <f t="shared" si="32"/>
        <v>0</v>
      </c>
      <c r="AF22" s="20">
        <f t="shared" si="32"/>
        <v>0</v>
      </c>
      <c r="AG22" s="20">
        <f t="shared" si="32"/>
        <v>0</v>
      </c>
      <c r="AH22" s="20">
        <f t="shared" si="32"/>
        <v>770173492.00999999</v>
      </c>
    </row>
    <row r="23" spans="2:34" s="18" customFormat="1" hidden="1" x14ac:dyDescent="0.25">
      <c r="B23" s="12" t="s">
        <v>24</v>
      </c>
      <c r="C23" s="13" t="s">
        <v>29</v>
      </c>
      <c r="D23" s="13" t="s">
        <v>52</v>
      </c>
      <c r="E23" s="13" t="s">
        <v>52</v>
      </c>
      <c r="F23" s="13" t="s">
        <v>25</v>
      </c>
      <c r="G23" s="13" t="s">
        <v>25</v>
      </c>
      <c r="H23" s="13" t="s">
        <v>26</v>
      </c>
      <c r="I23" s="13" t="s">
        <v>26</v>
      </c>
      <c r="J23" s="15" t="s">
        <v>27</v>
      </c>
      <c r="K23" s="16" t="s">
        <v>54</v>
      </c>
      <c r="L23" s="17">
        <f>SUM(L24:L26)</f>
        <v>2993030320.3299999</v>
      </c>
      <c r="M23" s="17">
        <f t="shared" ref="M23:AH23" si="33">SUM(M24:M26)</f>
        <v>0</v>
      </c>
      <c r="N23" s="17">
        <f t="shared" si="33"/>
        <v>2993030320.3299999</v>
      </c>
      <c r="O23" s="17">
        <f t="shared" si="33"/>
        <v>160766556.31</v>
      </c>
      <c r="P23" s="17">
        <f t="shared" si="33"/>
        <v>770173492.00999999</v>
      </c>
      <c r="Q23" s="17">
        <f t="shared" si="33"/>
        <v>2222856828.3199997</v>
      </c>
      <c r="R23" s="17">
        <f t="shared" si="33"/>
        <v>609406935.70000005</v>
      </c>
      <c r="S23" s="17">
        <f t="shared" si="33"/>
        <v>0</v>
      </c>
      <c r="T23" s="17">
        <f t="shared" si="33"/>
        <v>609406935.70000005</v>
      </c>
      <c r="U23" s="17">
        <f t="shared" si="33"/>
        <v>2383623384.6300001</v>
      </c>
      <c r="V23" s="17">
        <f t="shared" si="33"/>
        <v>213063430.31999999</v>
      </c>
      <c r="W23" s="17">
        <f t="shared" si="33"/>
        <v>147973357.94999999</v>
      </c>
      <c r="X23" s="17">
        <f t="shared" si="33"/>
        <v>248370147.43000001</v>
      </c>
      <c r="Y23" s="17">
        <f t="shared" si="33"/>
        <v>160766556.31</v>
      </c>
      <c r="Z23" s="17">
        <f t="shared" si="33"/>
        <v>0</v>
      </c>
      <c r="AA23" s="17">
        <f t="shared" si="33"/>
        <v>0</v>
      </c>
      <c r="AB23" s="17">
        <f t="shared" si="33"/>
        <v>0</v>
      </c>
      <c r="AC23" s="17">
        <f t="shared" si="33"/>
        <v>0</v>
      </c>
      <c r="AD23" s="17">
        <f t="shared" si="33"/>
        <v>0</v>
      </c>
      <c r="AE23" s="17">
        <f t="shared" si="33"/>
        <v>0</v>
      </c>
      <c r="AF23" s="17">
        <f t="shared" si="33"/>
        <v>0</v>
      </c>
      <c r="AG23" s="17">
        <f t="shared" si="33"/>
        <v>0</v>
      </c>
      <c r="AH23" s="17">
        <f t="shared" si="33"/>
        <v>770173492.00999999</v>
      </c>
    </row>
    <row r="24" spans="2:34" hidden="1" x14ac:dyDescent="0.25">
      <c r="B24" s="24">
        <v>1</v>
      </c>
      <c r="C24" s="25" t="s">
        <v>29</v>
      </c>
      <c r="D24" s="25" t="s">
        <v>52</v>
      </c>
      <c r="E24" s="25" t="s">
        <v>52</v>
      </c>
      <c r="F24" s="25" t="s">
        <v>34</v>
      </c>
      <c r="G24" s="25" t="s">
        <v>25</v>
      </c>
      <c r="H24" s="25">
        <v>0</v>
      </c>
      <c r="I24" s="25" t="s">
        <v>26</v>
      </c>
      <c r="J24" s="26" t="s">
        <v>27</v>
      </c>
      <c r="K24" s="27" t="s">
        <v>55</v>
      </c>
      <c r="L24" s="28">
        <f>+'[1]Resumen General (1)'!Q25</f>
        <v>1497600000</v>
      </c>
      <c r="M24" s="29">
        <f>+'[1]Presuspuestos Extraordinarios'!R24</f>
        <v>0</v>
      </c>
      <c r="N24" s="29">
        <f t="shared" ref="N24:N26" si="34">SUM(L24:M24)</f>
        <v>1497600000</v>
      </c>
      <c r="O24" s="29">
        <f>+Y24</f>
        <v>137703163.56999999</v>
      </c>
      <c r="P24" s="29">
        <f t="shared" ref="P24:P26" si="35">+AH24</f>
        <v>505637024.73999995</v>
      </c>
      <c r="Q24" s="29">
        <f t="shared" ref="Q24:Q26" si="36">+N24-P24</f>
        <v>991962975.25999999</v>
      </c>
      <c r="R24" s="29">
        <f t="shared" ref="R24:R26" si="37">SUM(V24:X24)</f>
        <v>367933861.16999996</v>
      </c>
      <c r="S24" s="29">
        <v>0</v>
      </c>
      <c r="T24" s="29">
        <f t="shared" ref="T24:T26" si="38">SUM(R24:S24)</f>
        <v>367933861.16999996</v>
      </c>
      <c r="U24" s="29">
        <f t="shared" ref="U24:U26" si="39">+N24-T24</f>
        <v>1129666138.8299999</v>
      </c>
      <c r="V24" s="29">
        <f>+'[1]Detalle Ingresos Mensuales'!C24+'[1]Detalle Ingresos Mensuales'!C69+'[1]Detalle Ingresos Mensuales'!C114</f>
        <v>124113085.64999999</v>
      </c>
      <c r="W24" s="29">
        <f>+'[1]Detalle Ingresos Mensuales'!D24+'[1]Detalle Ingresos Mensuales'!D69+'[1]Detalle Ingresos Mensuales'!D114</f>
        <v>122163816.92</v>
      </c>
      <c r="X24" s="29">
        <f>+'[1]Detalle Ingresos Mensuales'!E24+'[1]Detalle Ingresos Mensuales'!E69+'[1]Detalle Ingresos Mensuales'!E114</f>
        <v>121656958.59999999</v>
      </c>
      <c r="Y24" s="29">
        <f>+'[1]Detalle Ingresos Mensuales'!F24+'[1]Detalle Ingresos Mensuales'!F69+'[1]Detalle Ingresos Mensuales'!F114</f>
        <v>137703163.56999999</v>
      </c>
      <c r="Z24" s="29">
        <f>+'[1]Detalle Ingresos Mensuales'!G24+'[1]Detalle Ingresos Mensuales'!G69+'[1]Detalle Ingresos Mensuales'!G114</f>
        <v>0</v>
      </c>
      <c r="AA24" s="29">
        <f>+'[1]Detalle Ingresos Mensuales'!H24+'[1]Detalle Ingresos Mensuales'!H69+'[1]Detalle Ingresos Mensuales'!H114</f>
        <v>0</v>
      </c>
      <c r="AB24" s="29">
        <f>+'[1]Detalle Ingresos Mensuales'!I24+'[1]Detalle Ingresos Mensuales'!I69+'[1]Detalle Ingresos Mensuales'!I114</f>
        <v>0</v>
      </c>
      <c r="AC24" s="29">
        <f>+'[1]Detalle Ingresos Mensuales'!J24+'[1]Detalle Ingresos Mensuales'!J69+'[1]Detalle Ingresos Mensuales'!J114</f>
        <v>0</v>
      </c>
      <c r="AD24" s="29">
        <f>+'[1]Detalle Ingresos Mensuales'!K24+'[1]Detalle Ingresos Mensuales'!K69+'[1]Detalle Ingresos Mensuales'!K114</f>
        <v>0</v>
      </c>
      <c r="AE24" s="29">
        <f>+'[1]Detalle Ingresos Mensuales'!L24+'[1]Detalle Ingresos Mensuales'!L69+'[1]Detalle Ingresos Mensuales'!L114</f>
        <v>0</v>
      </c>
      <c r="AF24" s="29">
        <f>+'[1]Detalle Ingresos Mensuales'!M24+'[1]Detalle Ingresos Mensuales'!M69+'[1]Detalle Ingresos Mensuales'!M114</f>
        <v>0</v>
      </c>
      <c r="AG24" s="29">
        <f>+'[1]Detalle Ingresos Mensuales'!N24+'[1]Detalle Ingresos Mensuales'!N69+'[1]Detalle Ingresos Mensuales'!N114</f>
        <v>0</v>
      </c>
      <c r="AH24" s="29">
        <f t="shared" ref="AH24:AH26" si="40">SUM(V24:AG24)</f>
        <v>505637024.73999995</v>
      </c>
    </row>
    <row r="25" spans="2:34" hidden="1" x14ac:dyDescent="0.25">
      <c r="B25" s="24">
        <v>1</v>
      </c>
      <c r="C25" s="25" t="s">
        <v>29</v>
      </c>
      <c r="D25" s="25" t="s">
        <v>52</v>
      </c>
      <c r="E25" s="25" t="s">
        <v>52</v>
      </c>
      <c r="F25" s="25" t="s">
        <v>43</v>
      </c>
      <c r="G25" s="25" t="s">
        <v>25</v>
      </c>
      <c r="H25" s="25" t="s">
        <v>26</v>
      </c>
      <c r="I25" s="25" t="s">
        <v>26</v>
      </c>
      <c r="J25" s="26" t="s">
        <v>27</v>
      </c>
      <c r="K25" s="27" t="s">
        <v>56</v>
      </c>
      <c r="L25" s="28">
        <f>+'[1]Resumen General (1)'!Q26</f>
        <v>0</v>
      </c>
      <c r="M25" s="29">
        <f>+'[1]Presuspuestos Extraordinarios'!R25</f>
        <v>0</v>
      </c>
      <c r="N25" s="29">
        <f t="shared" si="34"/>
        <v>0</v>
      </c>
      <c r="O25" s="29">
        <f t="shared" ref="O25" si="41">+W25</f>
        <v>0</v>
      </c>
      <c r="P25" s="29">
        <f t="shared" si="35"/>
        <v>0</v>
      </c>
      <c r="Q25" s="29">
        <f t="shared" si="36"/>
        <v>0</v>
      </c>
      <c r="R25" s="29">
        <f t="shared" si="37"/>
        <v>0</v>
      </c>
      <c r="S25" s="29">
        <v>0</v>
      </c>
      <c r="T25" s="29">
        <f t="shared" si="38"/>
        <v>0</v>
      </c>
      <c r="U25" s="29">
        <f t="shared" si="39"/>
        <v>0</v>
      </c>
      <c r="V25" s="29">
        <f>+'[1]Detalle Ingresos Mensuales'!C25+'[1]Detalle Ingresos Mensuales'!C70+'[1]Detalle Ingresos Mensuales'!C115</f>
        <v>0</v>
      </c>
      <c r="W25" s="29">
        <f>+'[1]Detalle Ingresos Mensuales'!D25+'[1]Detalle Ingresos Mensuales'!D70+'[1]Detalle Ingresos Mensuales'!D115</f>
        <v>0</v>
      </c>
      <c r="X25" s="29">
        <f>+'[1]Detalle Ingresos Mensuales'!E25+'[1]Detalle Ingresos Mensuales'!E70+'[1]Detalle Ingresos Mensuales'!E115</f>
        <v>0</v>
      </c>
      <c r="Y25" s="29">
        <f>+'[1]Detalle Ingresos Mensuales'!F25+'[1]Detalle Ingresos Mensuales'!F70+'[1]Detalle Ingresos Mensuales'!F115</f>
        <v>0</v>
      </c>
      <c r="Z25" s="29">
        <f>+'[1]Detalle Ingresos Mensuales'!G25+'[1]Detalle Ingresos Mensuales'!G70+'[1]Detalle Ingresos Mensuales'!G115</f>
        <v>0</v>
      </c>
      <c r="AA25" s="29">
        <f>+'[1]Detalle Ingresos Mensuales'!H25+'[1]Detalle Ingresos Mensuales'!H70+'[1]Detalle Ingresos Mensuales'!H115</f>
        <v>0</v>
      </c>
      <c r="AB25" s="29">
        <f>+'[1]Detalle Ingresos Mensuales'!I25+'[1]Detalle Ingresos Mensuales'!I70+'[1]Detalle Ingresos Mensuales'!I115</f>
        <v>0</v>
      </c>
      <c r="AC25" s="29">
        <f>+'[1]Detalle Ingresos Mensuales'!J25+'[1]Detalle Ingresos Mensuales'!J70+'[1]Detalle Ingresos Mensuales'!J115</f>
        <v>0</v>
      </c>
      <c r="AD25" s="29">
        <f>+'[1]Detalle Ingresos Mensuales'!K25+'[1]Detalle Ingresos Mensuales'!K70+'[1]Detalle Ingresos Mensuales'!K115</f>
        <v>0</v>
      </c>
      <c r="AE25" s="29">
        <f>+'[1]Detalle Ingresos Mensuales'!L25+'[1]Detalle Ingresos Mensuales'!L70+'[1]Detalle Ingresos Mensuales'!L115</f>
        <v>0</v>
      </c>
      <c r="AF25" s="29">
        <f>+'[1]Detalle Ingresos Mensuales'!M25+'[1]Detalle Ingresos Mensuales'!M70+'[1]Detalle Ingresos Mensuales'!M115</f>
        <v>0</v>
      </c>
      <c r="AG25" s="29">
        <f>+'[1]Detalle Ingresos Mensuales'!N25+'[1]Detalle Ingresos Mensuales'!N70+'[1]Detalle Ingresos Mensuales'!N115</f>
        <v>0</v>
      </c>
      <c r="AH25" s="29">
        <f t="shared" si="40"/>
        <v>0</v>
      </c>
    </row>
    <row r="26" spans="2:34" hidden="1" x14ac:dyDescent="0.25">
      <c r="B26" s="24">
        <v>1</v>
      </c>
      <c r="C26" s="25" t="s">
        <v>29</v>
      </c>
      <c r="D26" s="25" t="s">
        <v>52</v>
      </c>
      <c r="E26" s="25" t="s">
        <v>52</v>
      </c>
      <c r="F26" s="25" t="s">
        <v>47</v>
      </c>
      <c r="G26" s="25" t="s">
        <v>25</v>
      </c>
      <c r="H26" s="25" t="s">
        <v>26</v>
      </c>
      <c r="I26" s="25" t="s">
        <v>26</v>
      </c>
      <c r="J26" s="26" t="s">
        <v>27</v>
      </c>
      <c r="K26" s="27" t="s">
        <v>57</v>
      </c>
      <c r="L26" s="28">
        <f>+'[1]Resumen General (1)'!Q27</f>
        <v>1495430320.3299999</v>
      </c>
      <c r="M26" s="29">
        <f>+'[1]Presuspuestos Extraordinarios'!R26</f>
        <v>0</v>
      </c>
      <c r="N26" s="29">
        <f t="shared" si="34"/>
        <v>1495430320.3299999</v>
      </c>
      <c r="O26" s="29">
        <f>+Y26</f>
        <v>23063392.739999998</v>
      </c>
      <c r="P26" s="29">
        <f t="shared" si="35"/>
        <v>264536467.27000004</v>
      </c>
      <c r="Q26" s="29">
        <f t="shared" si="36"/>
        <v>1230893853.0599999</v>
      </c>
      <c r="R26" s="29">
        <f t="shared" si="37"/>
        <v>241473074.53000003</v>
      </c>
      <c r="S26" s="29">
        <v>0</v>
      </c>
      <c r="T26" s="29">
        <f t="shared" si="38"/>
        <v>241473074.53000003</v>
      </c>
      <c r="U26" s="29">
        <f t="shared" si="39"/>
        <v>1253957245.8</v>
      </c>
      <c r="V26" s="29">
        <f>+'[1]Detalle Ingresos Mensuales'!C26+'[1]Detalle Ingresos Mensuales'!C71+'[1]Detalle Ingresos Mensuales'!C116</f>
        <v>88950344.670000017</v>
      </c>
      <c r="W26" s="29">
        <f>+'[1]Detalle Ingresos Mensuales'!D26+'[1]Detalle Ingresos Mensuales'!D71+'[1]Detalle Ingresos Mensuales'!D116</f>
        <v>25809541.029999997</v>
      </c>
      <c r="X26" s="29">
        <f>+'[1]Detalle Ingresos Mensuales'!E26+'[1]Detalle Ingresos Mensuales'!E71+'[1]Detalle Ingresos Mensuales'!E116</f>
        <v>126713188.83</v>
      </c>
      <c r="Y26" s="29">
        <f>+'[1]Detalle Ingresos Mensuales'!F26+'[1]Detalle Ingresos Mensuales'!F71+'[1]Detalle Ingresos Mensuales'!F116</f>
        <v>23063392.739999998</v>
      </c>
      <c r="Z26" s="29">
        <f>+'[1]Detalle Ingresos Mensuales'!G26+'[1]Detalle Ingresos Mensuales'!G71+'[1]Detalle Ingresos Mensuales'!G116</f>
        <v>0</v>
      </c>
      <c r="AA26" s="29">
        <f>+'[1]Detalle Ingresos Mensuales'!H26+'[1]Detalle Ingresos Mensuales'!H71+'[1]Detalle Ingresos Mensuales'!H116</f>
        <v>0</v>
      </c>
      <c r="AB26" s="29">
        <f>+'[1]Detalle Ingresos Mensuales'!I26+'[1]Detalle Ingresos Mensuales'!I71+'[1]Detalle Ingresos Mensuales'!I116</f>
        <v>0</v>
      </c>
      <c r="AC26" s="29">
        <f>+'[1]Detalle Ingresos Mensuales'!J26+'[1]Detalle Ingresos Mensuales'!J71+'[1]Detalle Ingresos Mensuales'!J116</f>
        <v>0</v>
      </c>
      <c r="AD26" s="29">
        <f>+'[1]Detalle Ingresos Mensuales'!K26+'[1]Detalle Ingresos Mensuales'!K71+'[1]Detalle Ingresos Mensuales'!K116</f>
        <v>0</v>
      </c>
      <c r="AE26" s="29">
        <f>+'[1]Detalle Ingresos Mensuales'!L26+'[1]Detalle Ingresos Mensuales'!L71+'[1]Detalle Ingresos Mensuales'!L116</f>
        <v>0</v>
      </c>
      <c r="AF26" s="29">
        <f>+'[1]Detalle Ingresos Mensuales'!M26+'[1]Detalle Ingresos Mensuales'!M71+'[1]Detalle Ingresos Mensuales'!M116</f>
        <v>0</v>
      </c>
      <c r="AG26" s="29">
        <f>+'[1]Detalle Ingresos Mensuales'!N26+'[1]Detalle Ingresos Mensuales'!N71+'[1]Detalle Ingresos Mensuales'!N116</f>
        <v>0</v>
      </c>
      <c r="AH26" s="29">
        <f t="shared" si="40"/>
        <v>264536467.27000004</v>
      </c>
    </row>
    <row r="27" spans="2:34" s="18" customFormat="1" x14ac:dyDescent="0.25">
      <c r="B27" s="19">
        <v>1</v>
      </c>
      <c r="C27" s="14" t="s">
        <v>58</v>
      </c>
      <c r="D27" s="14">
        <v>0</v>
      </c>
      <c r="E27" s="14">
        <v>0</v>
      </c>
      <c r="F27" s="14" t="s">
        <v>25</v>
      </c>
      <c r="G27" s="14" t="s">
        <v>25</v>
      </c>
      <c r="H27" s="14" t="s">
        <v>26</v>
      </c>
      <c r="I27" s="14" t="s">
        <v>26</v>
      </c>
      <c r="J27" s="15" t="s">
        <v>27</v>
      </c>
      <c r="K27" s="30" t="s">
        <v>59</v>
      </c>
      <c r="L27" s="20">
        <f>SUM(L28+L33)</f>
        <v>0</v>
      </c>
      <c r="M27" s="20">
        <f t="shared" ref="M27:AH27" si="42">SUM(M28+M33)</f>
        <v>0</v>
      </c>
      <c r="N27" s="20">
        <f t="shared" si="42"/>
        <v>0</v>
      </c>
      <c r="O27" s="20">
        <f t="shared" si="42"/>
        <v>331055.55</v>
      </c>
      <c r="P27" s="20">
        <f t="shared" si="42"/>
        <v>2104923.96</v>
      </c>
      <c r="Q27" s="20">
        <f t="shared" si="42"/>
        <v>-2104923.96</v>
      </c>
      <c r="R27" s="20">
        <f t="shared" si="42"/>
        <v>1773868.4100000001</v>
      </c>
      <c r="S27" s="20">
        <f t="shared" si="42"/>
        <v>0</v>
      </c>
      <c r="T27" s="20">
        <f t="shared" si="42"/>
        <v>1773868.4100000001</v>
      </c>
      <c r="U27" s="20">
        <f t="shared" si="42"/>
        <v>-1773868.4100000001</v>
      </c>
      <c r="V27" s="20">
        <f t="shared" si="42"/>
        <v>213278.5</v>
      </c>
      <c r="W27" s="20">
        <f t="shared" si="42"/>
        <v>1328195.55</v>
      </c>
      <c r="X27" s="20">
        <f t="shared" si="42"/>
        <v>232394.36</v>
      </c>
      <c r="Y27" s="20">
        <f t="shared" si="42"/>
        <v>331055.55</v>
      </c>
      <c r="Z27" s="20">
        <f t="shared" si="42"/>
        <v>0</v>
      </c>
      <c r="AA27" s="20">
        <f t="shared" si="42"/>
        <v>0</v>
      </c>
      <c r="AB27" s="20">
        <f t="shared" si="42"/>
        <v>0</v>
      </c>
      <c r="AC27" s="20">
        <f t="shared" si="42"/>
        <v>0</v>
      </c>
      <c r="AD27" s="20">
        <f t="shared" si="42"/>
        <v>0</v>
      </c>
      <c r="AE27" s="20">
        <f t="shared" si="42"/>
        <v>0</v>
      </c>
      <c r="AF27" s="20">
        <f t="shared" si="42"/>
        <v>0</v>
      </c>
      <c r="AG27" s="20">
        <f t="shared" si="42"/>
        <v>0</v>
      </c>
      <c r="AH27" s="20">
        <f t="shared" si="42"/>
        <v>2104923.96</v>
      </c>
    </row>
    <row r="28" spans="2:34" s="18" customFormat="1" x14ac:dyDescent="0.25">
      <c r="B28" s="19" t="s">
        <v>24</v>
      </c>
      <c r="C28" s="14" t="s">
        <v>58</v>
      </c>
      <c r="D28" s="14" t="s">
        <v>24</v>
      </c>
      <c r="E28" s="14" t="s">
        <v>26</v>
      </c>
      <c r="F28" s="14" t="s">
        <v>25</v>
      </c>
      <c r="G28" s="14" t="s">
        <v>25</v>
      </c>
      <c r="H28" s="14" t="s">
        <v>26</v>
      </c>
      <c r="I28" s="14" t="s">
        <v>26</v>
      </c>
      <c r="J28" s="15" t="s">
        <v>27</v>
      </c>
      <c r="K28" s="125" t="s">
        <v>60</v>
      </c>
      <c r="L28" s="20">
        <f>SUM(L29:L32)</f>
        <v>0</v>
      </c>
      <c r="M28" s="20">
        <f t="shared" ref="M28:AH28" si="43">SUM(M29:M32)</f>
        <v>0</v>
      </c>
      <c r="N28" s="122">
        <f t="shared" si="43"/>
        <v>0</v>
      </c>
      <c r="O28" s="122">
        <f t="shared" si="43"/>
        <v>331055.55</v>
      </c>
      <c r="P28" s="122">
        <f t="shared" si="43"/>
        <v>2104923.96</v>
      </c>
      <c r="Q28" s="20">
        <f t="shared" si="43"/>
        <v>-2104923.96</v>
      </c>
      <c r="R28" s="20">
        <f t="shared" si="43"/>
        <v>1773868.4100000001</v>
      </c>
      <c r="S28" s="20">
        <f t="shared" si="43"/>
        <v>0</v>
      </c>
      <c r="T28" s="20">
        <f t="shared" si="43"/>
        <v>1773868.4100000001</v>
      </c>
      <c r="U28" s="20">
        <f t="shared" si="43"/>
        <v>-1773868.4100000001</v>
      </c>
      <c r="V28" s="20">
        <f t="shared" si="43"/>
        <v>213278.5</v>
      </c>
      <c r="W28" s="20">
        <f t="shared" si="43"/>
        <v>1328195.55</v>
      </c>
      <c r="X28" s="20">
        <f t="shared" si="43"/>
        <v>232394.36</v>
      </c>
      <c r="Y28" s="20">
        <f t="shared" si="43"/>
        <v>331055.55</v>
      </c>
      <c r="Z28" s="20">
        <f t="shared" si="43"/>
        <v>0</v>
      </c>
      <c r="AA28" s="20">
        <f t="shared" si="43"/>
        <v>0</v>
      </c>
      <c r="AB28" s="20">
        <f t="shared" si="43"/>
        <v>0</v>
      </c>
      <c r="AC28" s="20">
        <f t="shared" si="43"/>
        <v>0</v>
      </c>
      <c r="AD28" s="20">
        <f t="shared" si="43"/>
        <v>0</v>
      </c>
      <c r="AE28" s="20">
        <f t="shared" si="43"/>
        <v>0</v>
      </c>
      <c r="AF28" s="20">
        <f t="shared" si="43"/>
        <v>0</v>
      </c>
      <c r="AG28" s="20">
        <f t="shared" si="43"/>
        <v>0</v>
      </c>
      <c r="AH28" s="20">
        <f t="shared" si="43"/>
        <v>2104923.96</v>
      </c>
    </row>
    <row r="29" spans="2:34" hidden="1" x14ac:dyDescent="0.25">
      <c r="B29" s="24">
        <v>1</v>
      </c>
      <c r="C29" s="25" t="s">
        <v>58</v>
      </c>
      <c r="D29" s="25">
        <v>1</v>
      </c>
      <c r="E29" s="25" t="s">
        <v>24</v>
      </c>
      <c r="F29" s="25" t="s">
        <v>25</v>
      </c>
      <c r="G29" s="25" t="s">
        <v>25</v>
      </c>
      <c r="H29" s="25">
        <v>0</v>
      </c>
      <c r="I29" s="25" t="s">
        <v>26</v>
      </c>
      <c r="J29" s="26" t="s">
        <v>27</v>
      </c>
      <c r="K29" s="27" t="s">
        <v>61</v>
      </c>
      <c r="L29" s="28">
        <f>+'[1]Resumen General (1)'!Q30</f>
        <v>0</v>
      </c>
      <c r="M29" s="29">
        <f>+'[1]Presuspuestos Extraordinarios'!R29</f>
        <v>0</v>
      </c>
      <c r="N29" s="29">
        <f t="shared" ref="N29:N32" si="44">SUM(L29:M29)</f>
        <v>0</v>
      </c>
      <c r="O29" s="29">
        <f t="shared" ref="O29:O30" si="45">+W29</f>
        <v>0</v>
      </c>
      <c r="P29" s="29">
        <f t="shared" ref="P29:P32" si="46">+AH29</f>
        <v>0</v>
      </c>
      <c r="Q29" s="29">
        <f t="shared" ref="Q29:Q32" si="47">+N29-P29</f>
        <v>0</v>
      </c>
      <c r="R29" s="29">
        <f t="shared" ref="R29:R32" si="48">SUM(V29:X29)</f>
        <v>0</v>
      </c>
      <c r="S29" s="29">
        <v>0</v>
      </c>
      <c r="T29" s="29">
        <f t="shared" ref="T29:T32" si="49">SUM(R29:S29)</f>
        <v>0</v>
      </c>
      <c r="U29" s="29">
        <f t="shared" ref="U29:U32" si="50">+N29-T29</f>
        <v>0</v>
      </c>
      <c r="V29" s="29">
        <f>+'[1]Detalle Ingresos Mensuales'!C29+'[1]Detalle Ingresos Mensuales'!C74+'[1]Detalle Ingresos Mensuales'!C119</f>
        <v>0</v>
      </c>
      <c r="W29" s="29">
        <f>+'[1]Detalle Ingresos Mensuales'!D29+'[1]Detalle Ingresos Mensuales'!D74+'[1]Detalle Ingresos Mensuales'!D119</f>
        <v>0</v>
      </c>
      <c r="X29" s="29">
        <f>+'[1]Detalle Ingresos Mensuales'!E29+'[1]Detalle Ingresos Mensuales'!E74+'[1]Detalle Ingresos Mensuales'!E119</f>
        <v>0</v>
      </c>
      <c r="Y29" s="29">
        <f>+'[1]Detalle Ingresos Mensuales'!F29+'[1]Detalle Ingresos Mensuales'!F74+'[1]Detalle Ingresos Mensuales'!F119</f>
        <v>0</v>
      </c>
      <c r="Z29" s="29">
        <f>+'[1]Detalle Ingresos Mensuales'!G29+'[1]Detalle Ingresos Mensuales'!G74+'[1]Detalle Ingresos Mensuales'!G119</f>
        <v>0</v>
      </c>
      <c r="AA29" s="29">
        <f>+'[1]Detalle Ingresos Mensuales'!H29+'[1]Detalle Ingresos Mensuales'!H74+'[1]Detalle Ingresos Mensuales'!H119</f>
        <v>0</v>
      </c>
      <c r="AB29" s="29">
        <f>+'[1]Detalle Ingresos Mensuales'!I29+'[1]Detalle Ingresos Mensuales'!I74+'[1]Detalle Ingresos Mensuales'!I119</f>
        <v>0</v>
      </c>
      <c r="AC29" s="29">
        <f>+'[1]Detalle Ingresos Mensuales'!J29+'[1]Detalle Ingresos Mensuales'!J74+'[1]Detalle Ingresos Mensuales'!J119</f>
        <v>0</v>
      </c>
      <c r="AD29" s="29">
        <f>+'[1]Detalle Ingresos Mensuales'!K29+'[1]Detalle Ingresos Mensuales'!K74+'[1]Detalle Ingresos Mensuales'!K119</f>
        <v>0</v>
      </c>
      <c r="AE29" s="29">
        <f>+'[1]Detalle Ingresos Mensuales'!L29+'[1]Detalle Ingresos Mensuales'!L74+'[1]Detalle Ingresos Mensuales'!L119</f>
        <v>0</v>
      </c>
      <c r="AF29" s="29">
        <f>+'[1]Detalle Ingresos Mensuales'!M29+'[1]Detalle Ingresos Mensuales'!M74+'[1]Detalle Ingresos Mensuales'!M119</f>
        <v>0</v>
      </c>
      <c r="AG29" s="29">
        <f>+'[1]Detalle Ingresos Mensuales'!N29+'[1]Detalle Ingresos Mensuales'!N74+'[1]Detalle Ingresos Mensuales'!N119</f>
        <v>0</v>
      </c>
      <c r="AH29" s="29">
        <f t="shared" ref="AH29:AH32" si="51">SUM(V29:AG29)</f>
        <v>0</v>
      </c>
    </row>
    <row r="30" spans="2:34" hidden="1" x14ac:dyDescent="0.25">
      <c r="B30" s="24">
        <v>1</v>
      </c>
      <c r="C30" s="25" t="s">
        <v>58</v>
      </c>
      <c r="D30" s="25">
        <v>1</v>
      </c>
      <c r="E30" s="25" t="s">
        <v>31</v>
      </c>
      <c r="F30" s="25" t="s">
        <v>25</v>
      </c>
      <c r="G30" s="25" t="s">
        <v>25</v>
      </c>
      <c r="H30" s="25">
        <v>0</v>
      </c>
      <c r="I30" s="25" t="s">
        <v>26</v>
      </c>
      <c r="J30" s="26" t="s">
        <v>27</v>
      </c>
      <c r="K30" s="27" t="s">
        <v>62</v>
      </c>
      <c r="L30" s="28">
        <f>+'[1]Resumen General (1)'!Q31</f>
        <v>0</v>
      </c>
      <c r="M30" s="29">
        <f>+'[1]Presuspuestos Extraordinarios'!R30</f>
        <v>0</v>
      </c>
      <c r="N30" s="29">
        <f t="shared" si="44"/>
        <v>0</v>
      </c>
      <c r="O30" s="29">
        <f t="shared" si="45"/>
        <v>0</v>
      </c>
      <c r="P30" s="29">
        <f t="shared" si="46"/>
        <v>0</v>
      </c>
      <c r="Q30" s="29">
        <f t="shared" si="47"/>
        <v>0</v>
      </c>
      <c r="R30" s="29">
        <f t="shared" si="48"/>
        <v>0</v>
      </c>
      <c r="S30" s="29">
        <v>0</v>
      </c>
      <c r="T30" s="29">
        <f t="shared" si="49"/>
        <v>0</v>
      </c>
      <c r="U30" s="29">
        <f t="shared" si="50"/>
        <v>0</v>
      </c>
      <c r="V30" s="29">
        <f>+'[1]Detalle Ingresos Mensuales'!C30+'[1]Detalle Ingresos Mensuales'!C75+'[1]Detalle Ingresos Mensuales'!C120</f>
        <v>0</v>
      </c>
      <c r="W30" s="29">
        <f>+'[1]Detalle Ingresos Mensuales'!D30+'[1]Detalle Ingresos Mensuales'!D75+'[1]Detalle Ingresos Mensuales'!D120</f>
        <v>0</v>
      </c>
      <c r="X30" s="29">
        <f>+'[1]Detalle Ingresos Mensuales'!E30+'[1]Detalle Ingresos Mensuales'!E75+'[1]Detalle Ingresos Mensuales'!E120</f>
        <v>0</v>
      </c>
      <c r="Y30" s="29">
        <f>+'[1]Detalle Ingresos Mensuales'!F30+'[1]Detalle Ingresos Mensuales'!F75+'[1]Detalle Ingresos Mensuales'!F120</f>
        <v>0</v>
      </c>
      <c r="Z30" s="29">
        <f>+'[1]Detalle Ingresos Mensuales'!G30+'[1]Detalle Ingresos Mensuales'!G75+'[1]Detalle Ingresos Mensuales'!G120</f>
        <v>0</v>
      </c>
      <c r="AA30" s="29">
        <f>+'[1]Detalle Ingresos Mensuales'!H30+'[1]Detalle Ingresos Mensuales'!H75+'[1]Detalle Ingresos Mensuales'!H120</f>
        <v>0</v>
      </c>
      <c r="AB30" s="29">
        <f>+'[1]Detalle Ingresos Mensuales'!I30+'[1]Detalle Ingresos Mensuales'!I75+'[1]Detalle Ingresos Mensuales'!I120</f>
        <v>0</v>
      </c>
      <c r="AC30" s="29">
        <f>+'[1]Detalle Ingresos Mensuales'!J30+'[1]Detalle Ingresos Mensuales'!J75+'[1]Detalle Ingresos Mensuales'!J120</f>
        <v>0</v>
      </c>
      <c r="AD30" s="29">
        <f>+'[1]Detalle Ingresos Mensuales'!K30+'[1]Detalle Ingresos Mensuales'!K75+'[1]Detalle Ingresos Mensuales'!K120</f>
        <v>0</v>
      </c>
      <c r="AE30" s="29">
        <f>+'[1]Detalle Ingresos Mensuales'!L30+'[1]Detalle Ingresos Mensuales'!L75+'[1]Detalle Ingresos Mensuales'!L120</f>
        <v>0</v>
      </c>
      <c r="AF30" s="29">
        <f>+'[1]Detalle Ingresos Mensuales'!M30+'[1]Detalle Ingresos Mensuales'!M75+'[1]Detalle Ingresos Mensuales'!M120</f>
        <v>0</v>
      </c>
      <c r="AG30" s="29">
        <f>+'[1]Detalle Ingresos Mensuales'!N30+'[1]Detalle Ingresos Mensuales'!N75+'[1]Detalle Ingresos Mensuales'!N120</f>
        <v>0</v>
      </c>
      <c r="AH30" s="29">
        <f t="shared" si="51"/>
        <v>0</v>
      </c>
    </row>
    <row r="31" spans="2:34" hidden="1" x14ac:dyDescent="0.25">
      <c r="B31" s="24">
        <v>1</v>
      </c>
      <c r="C31" s="25" t="s">
        <v>58</v>
      </c>
      <c r="D31" s="25">
        <v>1</v>
      </c>
      <c r="E31" s="25" t="s">
        <v>63</v>
      </c>
      <c r="F31" s="25" t="s">
        <v>25</v>
      </c>
      <c r="G31" s="25" t="s">
        <v>25</v>
      </c>
      <c r="H31" s="25">
        <v>0</v>
      </c>
      <c r="I31" s="25" t="s">
        <v>26</v>
      </c>
      <c r="J31" s="26" t="s">
        <v>27</v>
      </c>
      <c r="K31" s="27" t="s">
        <v>64</v>
      </c>
      <c r="L31" s="28">
        <f>+'[1]Resumen General (1)'!Q32</f>
        <v>0</v>
      </c>
      <c r="M31" s="29">
        <f>+'[1]Presuspuestos Extraordinarios'!R31</f>
        <v>0</v>
      </c>
      <c r="N31" s="29">
        <f t="shared" si="44"/>
        <v>0</v>
      </c>
      <c r="O31" s="29">
        <f>+Y31</f>
        <v>0</v>
      </c>
      <c r="P31" s="29">
        <f t="shared" si="46"/>
        <v>213278.5</v>
      </c>
      <c r="Q31" s="29">
        <f t="shared" si="47"/>
        <v>-213278.5</v>
      </c>
      <c r="R31" s="29">
        <f t="shared" si="48"/>
        <v>213278.5</v>
      </c>
      <c r="S31" s="29">
        <v>0</v>
      </c>
      <c r="T31" s="29">
        <f t="shared" si="49"/>
        <v>213278.5</v>
      </c>
      <c r="U31" s="29">
        <f t="shared" si="50"/>
        <v>-213278.5</v>
      </c>
      <c r="V31" s="29">
        <f>+'[1]Detalle Ingresos Mensuales'!C31+'[1]Detalle Ingresos Mensuales'!C76+'[1]Detalle Ingresos Mensuales'!C121</f>
        <v>213278.5</v>
      </c>
      <c r="W31" s="29">
        <f>+'[1]Detalle Ingresos Mensuales'!D31+'[1]Detalle Ingresos Mensuales'!D76+'[1]Detalle Ingresos Mensuales'!D121</f>
        <v>0</v>
      </c>
      <c r="X31" s="29">
        <f>+'[1]Detalle Ingresos Mensuales'!E31+'[1]Detalle Ingresos Mensuales'!E76+'[1]Detalle Ingresos Mensuales'!E121</f>
        <v>0</v>
      </c>
      <c r="Y31" s="29">
        <f>+'[1]Detalle Ingresos Mensuales'!F31+'[1]Detalle Ingresos Mensuales'!F76+'[1]Detalle Ingresos Mensuales'!F121</f>
        <v>0</v>
      </c>
      <c r="Z31" s="29">
        <f>+'[1]Detalle Ingresos Mensuales'!G31+'[1]Detalle Ingresos Mensuales'!G76+'[1]Detalle Ingresos Mensuales'!G121</f>
        <v>0</v>
      </c>
      <c r="AA31" s="29">
        <f>+'[1]Detalle Ingresos Mensuales'!H31+'[1]Detalle Ingresos Mensuales'!H76+'[1]Detalle Ingresos Mensuales'!H121</f>
        <v>0</v>
      </c>
      <c r="AB31" s="29">
        <f>+'[1]Detalle Ingresos Mensuales'!I31+'[1]Detalle Ingresos Mensuales'!I76+'[1]Detalle Ingresos Mensuales'!I121</f>
        <v>0</v>
      </c>
      <c r="AC31" s="29">
        <f>+'[1]Detalle Ingresos Mensuales'!J31+'[1]Detalle Ingresos Mensuales'!J76+'[1]Detalle Ingresos Mensuales'!J121</f>
        <v>0</v>
      </c>
      <c r="AD31" s="29">
        <f>+'[1]Detalle Ingresos Mensuales'!K31+'[1]Detalle Ingresos Mensuales'!K76+'[1]Detalle Ingresos Mensuales'!K121</f>
        <v>0</v>
      </c>
      <c r="AE31" s="29">
        <f>+'[1]Detalle Ingresos Mensuales'!L31+'[1]Detalle Ingresos Mensuales'!L76+'[1]Detalle Ingresos Mensuales'!L121</f>
        <v>0</v>
      </c>
      <c r="AF31" s="29">
        <f>+'[1]Detalle Ingresos Mensuales'!M31+'[1]Detalle Ingresos Mensuales'!M76+'[1]Detalle Ingresos Mensuales'!M121</f>
        <v>0</v>
      </c>
      <c r="AG31" s="29">
        <f>+'[1]Detalle Ingresos Mensuales'!N31+'[1]Detalle Ingresos Mensuales'!N76+'[1]Detalle Ingresos Mensuales'!N121</f>
        <v>0</v>
      </c>
      <c r="AH31" s="29">
        <f t="shared" si="51"/>
        <v>213278.5</v>
      </c>
    </row>
    <row r="32" spans="2:34" hidden="1" x14ac:dyDescent="0.25">
      <c r="B32" s="24">
        <v>1</v>
      </c>
      <c r="C32" s="25" t="s">
        <v>58</v>
      </c>
      <c r="D32" s="25">
        <v>1</v>
      </c>
      <c r="E32" s="25" t="s">
        <v>65</v>
      </c>
      <c r="F32" s="25" t="s">
        <v>25</v>
      </c>
      <c r="G32" s="25" t="s">
        <v>25</v>
      </c>
      <c r="H32" s="25">
        <v>0</v>
      </c>
      <c r="I32" s="25" t="s">
        <v>26</v>
      </c>
      <c r="J32" s="26" t="s">
        <v>27</v>
      </c>
      <c r="K32" s="27" t="s">
        <v>66</v>
      </c>
      <c r="L32" s="28">
        <f>+'[1]Resumen General (1)'!Q33</f>
        <v>0</v>
      </c>
      <c r="M32" s="29">
        <f>+'[1]Presuspuestos Extraordinarios'!R32</f>
        <v>0</v>
      </c>
      <c r="N32" s="29">
        <f t="shared" si="44"/>
        <v>0</v>
      </c>
      <c r="O32" s="29">
        <f>+Y32</f>
        <v>331055.55</v>
      </c>
      <c r="P32" s="29">
        <f t="shared" si="46"/>
        <v>1891645.4600000002</v>
      </c>
      <c r="Q32" s="29">
        <f t="shared" si="47"/>
        <v>-1891645.4600000002</v>
      </c>
      <c r="R32" s="29">
        <f t="shared" si="48"/>
        <v>1560589.9100000001</v>
      </c>
      <c r="S32" s="29">
        <v>0</v>
      </c>
      <c r="T32" s="29">
        <f t="shared" si="49"/>
        <v>1560589.9100000001</v>
      </c>
      <c r="U32" s="29">
        <f t="shared" si="50"/>
        <v>-1560589.9100000001</v>
      </c>
      <c r="V32" s="29">
        <f>+'[1]Detalle Ingresos Mensuales'!C32+'[1]Detalle Ingresos Mensuales'!C77+'[1]Detalle Ingresos Mensuales'!C122</f>
        <v>0</v>
      </c>
      <c r="W32" s="29">
        <f>+'[1]Detalle Ingresos Mensuales'!D32+'[1]Detalle Ingresos Mensuales'!D77+'[1]Detalle Ingresos Mensuales'!D122</f>
        <v>1328195.55</v>
      </c>
      <c r="X32" s="29">
        <f>+'[1]Detalle Ingresos Mensuales'!E32+'[1]Detalle Ingresos Mensuales'!E77+'[1]Detalle Ingresos Mensuales'!E122</f>
        <v>232394.36</v>
      </c>
      <c r="Y32" s="29">
        <f>+'[1]Detalle Ingresos Mensuales'!F32+'[1]Detalle Ingresos Mensuales'!F77+'[1]Detalle Ingresos Mensuales'!F122</f>
        <v>331055.55</v>
      </c>
      <c r="Z32" s="29">
        <f>+'[1]Detalle Ingresos Mensuales'!G32+'[1]Detalle Ingresos Mensuales'!G77+'[1]Detalle Ingresos Mensuales'!G122</f>
        <v>0</v>
      </c>
      <c r="AA32" s="29">
        <f>+'[1]Detalle Ingresos Mensuales'!H32+'[1]Detalle Ingresos Mensuales'!H77+'[1]Detalle Ingresos Mensuales'!H122</f>
        <v>0</v>
      </c>
      <c r="AB32" s="29">
        <f>+'[1]Detalle Ingresos Mensuales'!I32+'[1]Detalle Ingresos Mensuales'!I77+'[1]Detalle Ingresos Mensuales'!I122</f>
        <v>0</v>
      </c>
      <c r="AC32" s="29">
        <f>+'[1]Detalle Ingresos Mensuales'!J32+'[1]Detalle Ingresos Mensuales'!J77+'[1]Detalle Ingresos Mensuales'!J122</f>
        <v>0</v>
      </c>
      <c r="AD32" s="29">
        <f>+'[1]Detalle Ingresos Mensuales'!K32+'[1]Detalle Ingresos Mensuales'!K77+'[1]Detalle Ingresos Mensuales'!K122</f>
        <v>0</v>
      </c>
      <c r="AE32" s="29">
        <f>+'[1]Detalle Ingresos Mensuales'!L32+'[1]Detalle Ingresos Mensuales'!L77+'[1]Detalle Ingresos Mensuales'!L122</f>
        <v>0</v>
      </c>
      <c r="AF32" s="29">
        <f>+'[1]Detalle Ingresos Mensuales'!M32+'[1]Detalle Ingresos Mensuales'!M77+'[1]Detalle Ingresos Mensuales'!M122</f>
        <v>0</v>
      </c>
      <c r="AG32" s="29">
        <f>+'[1]Detalle Ingresos Mensuales'!N32+'[1]Detalle Ingresos Mensuales'!N77+'[1]Detalle Ingresos Mensuales'!N122</f>
        <v>0</v>
      </c>
      <c r="AH32" s="29">
        <f t="shared" si="51"/>
        <v>1891645.4600000002</v>
      </c>
    </row>
    <row r="33" spans="2:34" s="18" customFormat="1" hidden="1" x14ac:dyDescent="0.25">
      <c r="B33" s="32" t="s">
        <v>24</v>
      </c>
      <c r="C33" s="33" t="s">
        <v>58</v>
      </c>
      <c r="D33" s="33" t="s">
        <v>31</v>
      </c>
      <c r="E33" s="33" t="s">
        <v>26</v>
      </c>
      <c r="F33" s="33" t="s">
        <v>25</v>
      </c>
      <c r="G33" s="33" t="s">
        <v>25</v>
      </c>
      <c r="H33" s="33" t="s">
        <v>26</v>
      </c>
      <c r="I33" s="33" t="s">
        <v>26</v>
      </c>
      <c r="J33" s="15" t="s">
        <v>27</v>
      </c>
      <c r="K33" s="31" t="s">
        <v>67</v>
      </c>
      <c r="L33" s="20">
        <f>SUM(L34)</f>
        <v>0</v>
      </c>
      <c r="M33" s="20">
        <f t="shared" ref="M33:AH33" si="52">SUM(M34)</f>
        <v>0</v>
      </c>
      <c r="N33" s="20">
        <f t="shared" si="52"/>
        <v>0</v>
      </c>
      <c r="O33" s="20">
        <f t="shared" si="52"/>
        <v>0</v>
      </c>
      <c r="P33" s="20">
        <f t="shared" si="52"/>
        <v>0</v>
      </c>
      <c r="Q33" s="20">
        <f t="shared" si="52"/>
        <v>0</v>
      </c>
      <c r="R33" s="20">
        <f t="shared" si="52"/>
        <v>0</v>
      </c>
      <c r="S33" s="20">
        <f t="shared" si="52"/>
        <v>0</v>
      </c>
      <c r="T33" s="20">
        <f t="shared" si="52"/>
        <v>0</v>
      </c>
      <c r="U33" s="20">
        <f t="shared" si="52"/>
        <v>0</v>
      </c>
      <c r="V33" s="20">
        <f t="shared" si="52"/>
        <v>0</v>
      </c>
      <c r="W33" s="20">
        <f t="shared" si="52"/>
        <v>0</v>
      </c>
      <c r="X33" s="20">
        <f t="shared" si="52"/>
        <v>0</v>
      </c>
      <c r="Y33" s="20">
        <f t="shared" si="52"/>
        <v>0</v>
      </c>
      <c r="Z33" s="20">
        <f t="shared" si="52"/>
        <v>0</v>
      </c>
      <c r="AA33" s="20">
        <f t="shared" si="52"/>
        <v>0</v>
      </c>
      <c r="AB33" s="20">
        <f t="shared" si="52"/>
        <v>0</v>
      </c>
      <c r="AC33" s="20">
        <f t="shared" si="52"/>
        <v>0</v>
      </c>
      <c r="AD33" s="20">
        <f t="shared" si="52"/>
        <v>0</v>
      </c>
      <c r="AE33" s="20">
        <f t="shared" si="52"/>
        <v>0</v>
      </c>
      <c r="AF33" s="20">
        <f t="shared" si="52"/>
        <v>0</v>
      </c>
      <c r="AG33" s="20">
        <f t="shared" si="52"/>
        <v>0</v>
      </c>
      <c r="AH33" s="20">
        <f t="shared" si="52"/>
        <v>0</v>
      </c>
    </row>
    <row r="34" spans="2:34" hidden="1" x14ac:dyDescent="0.25">
      <c r="B34" s="24">
        <v>1</v>
      </c>
      <c r="C34" s="25" t="s">
        <v>58</v>
      </c>
      <c r="D34" s="25" t="s">
        <v>31</v>
      </c>
      <c r="E34" s="25" t="s">
        <v>26</v>
      </c>
      <c r="F34" s="25" t="s">
        <v>25</v>
      </c>
      <c r="G34" s="25" t="s">
        <v>25</v>
      </c>
      <c r="H34" s="25">
        <v>0</v>
      </c>
      <c r="I34" s="25" t="s">
        <v>26</v>
      </c>
      <c r="J34" s="26" t="s">
        <v>27</v>
      </c>
      <c r="K34" s="27" t="s">
        <v>68</v>
      </c>
      <c r="L34" s="28">
        <v>0</v>
      </c>
      <c r="M34" s="29">
        <f>+'[1]Presuspuestos Extraordinarios'!R34</f>
        <v>0</v>
      </c>
      <c r="N34" s="29">
        <f>SUM(L34:M34)</f>
        <v>0</v>
      </c>
      <c r="O34" s="29">
        <f>+V34</f>
        <v>0</v>
      </c>
      <c r="P34" s="29">
        <f>+AH34</f>
        <v>0</v>
      </c>
      <c r="Q34" s="29">
        <f>+N34-P34</f>
        <v>0</v>
      </c>
      <c r="R34" s="29">
        <f>SUM(V34:X34)</f>
        <v>0</v>
      </c>
      <c r="S34" s="29">
        <v>0</v>
      </c>
      <c r="T34" s="29">
        <f>SUM(R34:S34)</f>
        <v>0</v>
      </c>
      <c r="U34" s="29">
        <f>+N34-T34</f>
        <v>0</v>
      </c>
      <c r="V34" s="29">
        <f>+'[1]Detalle Ingresos Mensuales'!C34+'[1]Detalle Ingresos Mensuales'!C79+'[1]Detalle Ingresos Mensuales'!C124</f>
        <v>0</v>
      </c>
      <c r="W34" s="29">
        <f>+'[1]Detalle Ingresos Mensuales'!D34+'[1]Detalle Ingresos Mensuales'!D79+'[1]Detalle Ingresos Mensuales'!D124</f>
        <v>0</v>
      </c>
      <c r="X34" s="29">
        <f>+'[1]Detalle Ingresos Mensuales'!E34+'[1]Detalle Ingresos Mensuales'!E79+'[1]Detalle Ingresos Mensuales'!E124</f>
        <v>0</v>
      </c>
      <c r="Y34" s="29">
        <f>+'[1]Detalle Ingresos Mensuales'!F34+'[1]Detalle Ingresos Mensuales'!F79+'[1]Detalle Ingresos Mensuales'!F124</f>
        <v>0</v>
      </c>
      <c r="Z34" s="29">
        <f>+'[1]Detalle Ingresos Mensuales'!G34+'[1]Detalle Ingresos Mensuales'!G79+'[1]Detalle Ingresos Mensuales'!G124</f>
        <v>0</v>
      </c>
      <c r="AA34" s="29">
        <f>+'[1]Detalle Ingresos Mensuales'!H34+'[1]Detalle Ingresos Mensuales'!H79+'[1]Detalle Ingresos Mensuales'!H124</f>
        <v>0</v>
      </c>
      <c r="AB34" s="29">
        <f>+'[1]Detalle Ingresos Mensuales'!I34+'[1]Detalle Ingresos Mensuales'!I79+'[1]Detalle Ingresos Mensuales'!I124</f>
        <v>0</v>
      </c>
      <c r="AC34" s="29">
        <f>+'[1]Detalle Ingresos Mensuales'!J34+'[1]Detalle Ingresos Mensuales'!J79+'[1]Detalle Ingresos Mensuales'!J124</f>
        <v>0</v>
      </c>
      <c r="AD34" s="29">
        <f>+'[1]Detalle Ingresos Mensuales'!K34+'[1]Detalle Ingresos Mensuales'!K79+'[1]Detalle Ingresos Mensuales'!K124</f>
        <v>0</v>
      </c>
      <c r="AE34" s="29">
        <f>+'[1]Detalle Ingresos Mensuales'!L34+'[1]Detalle Ingresos Mensuales'!L79+'[1]Detalle Ingresos Mensuales'!L124</f>
        <v>0</v>
      </c>
      <c r="AF34" s="29">
        <f>+'[1]Detalle Ingresos Mensuales'!M34+'[1]Detalle Ingresos Mensuales'!M79+'[1]Detalle Ingresos Mensuales'!M124</f>
        <v>0</v>
      </c>
      <c r="AG34" s="29">
        <f>+'[1]Detalle Ingresos Mensuales'!N34+'[1]Detalle Ingresos Mensuales'!N79+'[1]Detalle Ingresos Mensuales'!N124</f>
        <v>0</v>
      </c>
      <c r="AH34" s="29">
        <f>SUM(V34:AG34)</f>
        <v>0</v>
      </c>
    </row>
    <row r="35" spans="2:34" s="18" customFormat="1" hidden="1" x14ac:dyDescent="0.25">
      <c r="B35" s="19">
        <v>2</v>
      </c>
      <c r="C35" s="14">
        <v>0</v>
      </c>
      <c r="D35" s="14">
        <v>0</v>
      </c>
      <c r="E35" s="14">
        <v>0</v>
      </c>
      <c r="F35" s="14" t="s">
        <v>25</v>
      </c>
      <c r="G35" s="14" t="s">
        <v>25</v>
      </c>
      <c r="H35" s="14">
        <v>0</v>
      </c>
      <c r="I35" s="14" t="s">
        <v>26</v>
      </c>
      <c r="J35" s="15" t="s">
        <v>27</v>
      </c>
      <c r="K35" s="16" t="s">
        <v>69</v>
      </c>
      <c r="L35" s="20">
        <f t="shared" ref="L35:AH35" si="53">SUM(L36)</f>
        <v>64682218107.720001</v>
      </c>
      <c r="M35" s="20">
        <f t="shared" si="53"/>
        <v>0</v>
      </c>
      <c r="N35" s="20">
        <f t="shared" si="53"/>
        <v>64682218107.720001</v>
      </c>
      <c r="O35" s="20">
        <f t="shared" si="53"/>
        <v>8749243788.0799999</v>
      </c>
      <c r="P35" s="20">
        <f t="shared" si="53"/>
        <v>36164495582.549995</v>
      </c>
      <c r="Q35" s="20">
        <f t="shared" si="53"/>
        <v>28517722525.170006</v>
      </c>
      <c r="R35" s="20">
        <f t="shared" si="53"/>
        <v>27415251794.469997</v>
      </c>
      <c r="S35" s="20">
        <f t="shared" si="53"/>
        <v>0</v>
      </c>
      <c r="T35" s="20">
        <f t="shared" si="53"/>
        <v>27415251794.469997</v>
      </c>
      <c r="U35" s="20">
        <f t="shared" si="53"/>
        <v>37266966313.250008</v>
      </c>
      <c r="V35" s="20">
        <f t="shared" si="53"/>
        <v>6833438291.4000006</v>
      </c>
      <c r="W35" s="20">
        <f t="shared" si="53"/>
        <v>8338084714.2399998</v>
      </c>
      <c r="X35" s="20">
        <f t="shared" si="53"/>
        <v>12243728788.83</v>
      </c>
      <c r="Y35" s="20">
        <f t="shared" si="53"/>
        <v>8749243788.0799999</v>
      </c>
      <c r="Z35" s="20">
        <f t="shared" si="53"/>
        <v>0</v>
      </c>
      <c r="AA35" s="20">
        <f t="shared" si="53"/>
        <v>0</v>
      </c>
      <c r="AB35" s="20">
        <f t="shared" si="53"/>
        <v>0</v>
      </c>
      <c r="AC35" s="20">
        <f t="shared" si="53"/>
        <v>0</v>
      </c>
      <c r="AD35" s="20">
        <f t="shared" si="53"/>
        <v>0</v>
      </c>
      <c r="AE35" s="20">
        <f t="shared" si="53"/>
        <v>0</v>
      </c>
      <c r="AF35" s="20">
        <f t="shared" si="53"/>
        <v>0</v>
      </c>
      <c r="AG35" s="20">
        <f t="shared" si="53"/>
        <v>0</v>
      </c>
      <c r="AH35" s="20">
        <f t="shared" si="53"/>
        <v>36164495582.549995</v>
      </c>
    </row>
    <row r="36" spans="2:34" s="18" customFormat="1" x14ac:dyDescent="0.25">
      <c r="B36" s="19">
        <v>2</v>
      </c>
      <c r="C36" s="14" t="s">
        <v>58</v>
      </c>
      <c r="D36" s="14">
        <v>0</v>
      </c>
      <c r="E36" s="14">
        <v>0</v>
      </c>
      <c r="F36" s="14" t="s">
        <v>25</v>
      </c>
      <c r="G36" s="14" t="s">
        <v>25</v>
      </c>
      <c r="H36" s="14">
        <v>0</v>
      </c>
      <c r="I36" s="14" t="s">
        <v>26</v>
      </c>
      <c r="J36" s="15" t="s">
        <v>27</v>
      </c>
      <c r="K36" s="23" t="s">
        <v>70</v>
      </c>
      <c r="L36" s="20">
        <f>+L37+L42</f>
        <v>64682218107.720001</v>
      </c>
      <c r="M36" s="20">
        <f t="shared" ref="M36:AH36" si="54">+M37+M42</f>
        <v>0</v>
      </c>
      <c r="N36" s="20">
        <f t="shared" si="54"/>
        <v>64682218107.720001</v>
      </c>
      <c r="O36" s="20">
        <f t="shared" si="54"/>
        <v>8749243788.0799999</v>
      </c>
      <c r="P36" s="20">
        <f t="shared" si="54"/>
        <v>36164495582.549995</v>
      </c>
      <c r="Q36" s="20">
        <f t="shared" si="54"/>
        <v>28517722525.170006</v>
      </c>
      <c r="R36" s="20">
        <f t="shared" si="54"/>
        <v>27415251794.469997</v>
      </c>
      <c r="S36" s="20">
        <f t="shared" si="54"/>
        <v>0</v>
      </c>
      <c r="T36" s="20">
        <f t="shared" si="54"/>
        <v>27415251794.469997</v>
      </c>
      <c r="U36" s="20">
        <f t="shared" si="54"/>
        <v>37266966313.250008</v>
      </c>
      <c r="V36" s="20">
        <f t="shared" si="54"/>
        <v>6833438291.4000006</v>
      </c>
      <c r="W36" s="20">
        <f t="shared" si="54"/>
        <v>8338084714.2399998</v>
      </c>
      <c r="X36" s="20">
        <f t="shared" si="54"/>
        <v>12243728788.83</v>
      </c>
      <c r="Y36" s="20">
        <f t="shared" si="54"/>
        <v>8749243788.0799999</v>
      </c>
      <c r="Z36" s="20">
        <f t="shared" si="54"/>
        <v>0</v>
      </c>
      <c r="AA36" s="20">
        <f t="shared" si="54"/>
        <v>0</v>
      </c>
      <c r="AB36" s="20">
        <f t="shared" si="54"/>
        <v>0</v>
      </c>
      <c r="AC36" s="20">
        <f t="shared" si="54"/>
        <v>0</v>
      </c>
      <c r="AD36" s="20">
        <f t="shared" si="54"/>
        <v>0</v>
      </c>
      <c r="AE36" s="20">
        <f t="shared" si="54"/>
        <v>0</v>
      </c>
      <c r="AF36" s="20">
        <f t="shared" si="54"/>
        <v>0</v>
      </c>
      <c r="AG36" s="20">
        <f t="shared" si="54"/>
        <v>0</v>
      </c>
      <c r="AH36" s="20">
        <f t="shared" si="54"/>
        <v>36164495582.549995</v>
      </c>
    </row>
    <row r="37" spans="2:34" s="18" customFormat="1" x14ac:dyDescent="0.25">
      <c r="B37" s="19">
        <v>2</v>
      </c>
      <c r="C37" s="14" t="s">
        <v>58</v>
      </c>
      <c r="D37" s="14" t="s">
        <v>24</v>
      </c>
      <c r="E37" s="14" t="s">
        <v>26</v>
      </c>
      <c r="F37" s="14" t="s">
        <v>25</v>
      </c>
      <c r="G37" s="14" t="s">
        <v>25</v>
      </c>
      <c r="H37" s="14" t="s">
        <v>26</v>
      </c>
      <c r="I37" s="14" t="s">
        <v>26</v>
      </c>
      <c r="J37" s="15" t="s">
        <v>27</v>
      </c>
      <c r="K37" s="27" t="s">
        <v>71</v>
      </c>
      <c r="L37" s="20">
        <f>SUM(L38:L41)</f>
        <v>64289056921.610001</v>
      </c>
      <c r="M37" s="20">
        <f t="shared" ref="M37:AH37" si="55">SUM(M38:M41)</f>
        <v>0</v>
      </c>
      <c r="N37" s="122">
        <f t="shared" si="55"/>
        <v>64289056921.610001</v>
      </c>
      <c r="O37" s="122">
        <f t="shared" si="55"/>
        <v>8731849142.8799992</v>
      </c>
      <c r="P37" s="122">
        <f t="shared" si="55"/>
        <v>36090631333.999992</v>
      </c>
      <c r="Q37" s="20">
        <f t="shared" si="55"/>
        <v>28198425587.610004</v>
      </c>
      <c r="R37" s="20">
        <f t="shared" si="55"/>
        <v>27358782191.119999</v>
      </c>
      <c r="S37" s="20">
        <f t="shared" si="55"/>
        <v>0</v>
      </c>
      <c r="T37" s="20">
        <f t="shared" si="55"/>
        <v>27358782191.119999</v>
      </c>
      <c r="U37" s="20">
        <f t="shared" si="55"/>
        <v>36930274730.490005</v>
      </c>
      <c r="V37" s="20">
        <f t="shared" si="55"/>
        <v>6812416717.3800001</v>
      </c>
      <c r="W37" s="20">
        <f t="shared" si="55"/>
        <v>8314687161.3599997</v>
      </c>
      <c r="X37" s="20">
        <f t="shared" si="55"/>
        <v>12231678312.379999</v>
      </c>
      <c r="Y37" s="20">
        <f t="shared" si="55"/>
        <v>8731849142.8799992</v>
      </c>
      <c r="Z37" s="20">
        <f t="shared" si="55"/>
        <v>0</v>
      </c>
      <c r="AA37" s="20">
        <f t="shared" si="55"/>
        <v>0</v>
      </c>
      <c r="AB37" s="20">
        <f t="shared" si="55"/>
        <v>0</v>
      </c>
      <c r="AC37" s="20">
        <f t="shared" si="55"/>
        <v>0</v>
      </c>
      <c r="AD37" s="20">
        <f t="shared" si="55"/>
        <v>0</v>
      </c>
      <c r="AE37" s="20">
        <f t="shared" si="55"/>
        <v>0</v>
      </c>
      <c r="AF37" s="20">
        <f t="shared" si="55"/>
        <v>0</v>
      </c>
      <c r="AG37" s="20">
        <f t="shared" si="55"/>
        <v>0</v>
      </c>
      <c r="AH37" s="20">
        <f t="shared" si="55"/>
        <v>36090631333.999992</v>
      </c>
    </row>
    <row r="38" spans="2:34" hidden="1" x14ac:dyDescent="0.25">
      <c r="B38" s="24" t="s">
        <v>31</v>
      </c>
      <c r="C38" s="25" t="s">
        <v>58</v>
      </c>
      <c r="D38" s="25" t="s">
        <v>24</v>
      </c>
      <c r="E38" s="25" t="s">
        <v>24</v>
      </c>
      <c r="F38" s="25" t="s">
        <v>25</v>
      </c>
      <c r="G38" s="25" t="s">
        <v>25</v>
      </c>
      <c r="H38" s="25" t="s">
        <v>26</v>
      </c>
      <c r="I38" s="25" t="s">
        <v>26</v>
      </c>
      <c r="J38" s="26" t="s">
        <v>27</v>
      </c>
      <c r="K38" s="27" t="s">
        <v>72</v>
      </c>
      <c r="L38" s="28">
        <f>+'[1]Resumen General (1)'!Q39</f>
        <v>0</v>
      </c>
      <c r="M38" s="29">
        <f>+'[1]Presuspuestos Extraordinarios'!R38</f>
        <v>0</v>
      </c>
      <c r="N38" s="29">
        <f t="shared" ref="N38:N41" si="56">SUM(L38:M38)</f>
        <v>0</v>
      </c>
      <c r="O38" s="29">
        <f t="shared" ref="O38:O40" si="57">+W38</f>
        <v>0</v>
      </c>
      <c r="P38" s="29">
        <f t="shared" ref="P38:P41" si="58">+AH38</f>
        <v>0</v>
      </c>
      <c r="Q38" s="29">
        <f t="shared" ref="Q38:Q41" si="59">+N38-P38</f>
        <v>0</v>
      </c>
      <c r="R38" s="29">
        <f t="shared" ref="R38:R41" si="60">SUM(V38:X38)</f>
        <v>0</v>
      </c>
      <c r="S38" s="29">
        <v>0</v>
      </c>
      <c r="T38" s="29">
        <f t="shared" ref="T38:T41" si="61">SUM(R38:S38)</f>
        <v>0</v>
      </c>
      <c r="U38" s="29">
        <f t="shared" ref="U38:U41" si="62">+N38-T38</f>
        <v>0</v>
      </c>
      <c r="V38" s="29">
        <f>+'[1]Detalle Ingresos Mensuales'!C38+'[1]Detalle Ingresos Mensuales'!C83+'[1]Detalle Ingresos Mensuales'!C128</f>
        <v>0</v>
      </c>
      <c r="W38" s="29">
        <f>+'[1]Detalle Ingresos Mensuales'!D38+'[1]Detalle Ingresos Mensuales'!D83+'[1]Detalle Ingresos Mensuales'!D128</f>
        <v>0</v>
      </c>
      <c r="X38" s="29">
        <f>+'[1]Detalle Ingresos Mensuales'!E38+'[1]Detalle Ingresos Mensuales'!E83+'[1]Detalle Ingresos Mensuales'!E128</f>
        <v>0</v>
      </c>
      <c r="Y38" s="29">
        <f>+'[1]Detalle Ingresos Mensuales'!F38+'[1]Detalle Ingresos Mensuales'!F83+'[1]Detalle Ingresos Mensuales'!F128</f>
        <v>0</v>
      </c>
      <c r="Z38" s="29">
        <f>+'[1]Detalle Ingresos Mensuales'!G38+'[1]Detalle Ingresos Mensuales'!G83+'[1]Detalle Ingresos Mensuales'!G128</f>
        <v>0</v>
      </c>
      <c r="AA38" s="29">
        <f>+'[1]Detalle Ingresos Mensuales'!H38+'[1]Detalle Ingresos Mensuales'!H83+'[1]Detalle Ingresos Mensuales'!H128</f>
        <v>0</v>
      </c>
      <c r="AB38" s="29">
        <f>+'[1]Detalle Ingresos Mensuales'!I38+'[1]Detalle Ingresos Mensuales'!I83+'[1]Detalle Ingresos Mensuales'!I128</f>
        <v>0</v>
      </c>
      <c r="AC38" s="29">
        <f>+'[1]Detalle Ingresos Mensuales'!J38+'[1]Detalle Ingresos Mensuales'!J83+'[1]Detalle Ingresos Mensuales'!J128</f>
        <v>0</v>
      </c>
      <c r="AD38" s="29">
        <f>+'[1]Detalle Ingresos Mensuales'!K38+'[1]Detalle Ingresos Mensuales'!K83+'[1]Detalle Ingresos Mensuales'!K128</f>
        <v>0</v>
      </c>
      <c r="AE38" s="29">
        <f>+'[1]Detalle Ingresos Mensuales'!L38+'[1]Detalle Ingresos Mensuales'!L83+'[1]Detalle Ingresos Mensuales'!L128</f>
        <v>0</v>
      </c>
      <c r="AF38" s="29">
        <f>+'[1]Detalle Ingresos Mensuales'!M38+'[1]Detalle Ingresos Mensuales'!M83+'[1]Detalle Ingresos Mensuales'!M128</f>
        <v>0</v>
      </c>
      <c r="AG38" s="29">
        <f>+'[1]Detalle Ingresos Mensuales'!N38+'[1]Detalle Ingresos Mensuales'!N83+'[1]Detalle Ingresos Mensuales'!N128</f>
        <v>0</v>
      </c>
      <c r="AH38" s="29">
        <f t="shared" ref="AH38:AH41" si="63">SUM(V38:AG38)</f>
        <v>0</v>
      </c>
    </row>
    <row r="39" spans="2:34" hidden="1" x14ac:dyDescent="0.25">
      <c r="B39" s="24" t="s">
        <v>31</v>
      </c>
      <c r="C39" s="25" t="s">
        <v>58</v>
      </c>
      <c r="D39" s="25" t="s">
        <v>24</v>
      </c>
      <c r="E39" s="25" t="s">
        <v>31</v>
      </c>
      <c r="F39" s="25" t="s">
        <v>25</v>
      </c>
      <c r="G39" s="25" t="s">
        <v>25</v>
      </c>
      <c r="H39" s="25" t="s">
        <v>26</v>
      </c>
      <c r="I39" s="25" t="s">
        <v>26</v>
      </c>
      <c r="J39" s="26" t="s">
        <v>27</v>
      </c>
      <c r="K39" s="27" t="s">
        <v>73</v>
      </c>
      <c r="L39" s="28">
        <f>+'[1]Resumen General (1)'!Q40</f>
        <v>64275317223.720001</v>
      </c>
      <c r="M39" s="29">
        <f>+'[1]Presuspuestos Extraordinarios'!R39</f>
        <v>0</v>
      </c>
      <c r="N39" s="29">
        <f t="shared" si="56"/>
        <v>64275317223.720001</v>
      </c>
      <c r="O39" s="29">
        <f>+Y39</f>
        <v>8731849142.8799992</v>
      </c>
      <c r="P39" s="29">
        <f t="shared" si="58"/>
        <v>36089896828.729996</v>
      </c>
      <c r="Q39" s="29">
        <f t="shared" si="59"/>
        <v>28185420394.990005</v>
      </c>
      <c r="R39" s="29">
        <f t="shared" si="60"/>
        <v>27358047685.849998</v>
      </c>
      <c r="S39" s="29">
        <v>0</v>
      </c>
      <c r="T39" s="29">
        <f t="shared" si="61"/>
        <v>27358047685.849998</v>
      </c>
      <c r="U39" s="29">
        <f t="shared" si="62"/>
        <v>36917269537.870003</v>
      </c>
      <c r="V39" s="29">
        <f>+'[1]Detalle Ingresos Mensuales'!C39+'[1]Detalle Ingresos Mensuales'!C84+'[1]Detalle Ingresos Mensuales'!C129</f>
        <v>6812152865.8599997</v>
      </c>
      <c r="W39" s="29">
        <f>+'[1]Detalle Ingresos Mensuales'!D39+'[1]Detalle Ingresos Mensuales'!D84+'[1]Detalle Ingresos Mensuales'!D129</f>
        <v>8314556326.8599997</v>
      </c>
      <c r="X39" s="29">
        <f>+'[1]Detalle Ingresos Mensuales'!E39+'[1]Detalle Ingresos Mensuales'!E84+'[1]Detalle Ingresos Mensuales'!E129</f>
        <v>12231338493.129999</v>
      </c>
      <c r="Y39" s="29">
        <f>+'[1]Detalle Ingresos Mensuales'!F39+'[1]Detalle Ingresos Mensuales'!F84+'[1]Detalle Ingresos Mensuales'!F129</f>
        <v>8731849142.8799992</v>
      </c>
      <c r="Z39" s="29">
        <f>+'[1]Detalle Ingresos Mensuales'!G39+'[1]Detalle Ingresos Mensuales'!G84+'[1]Detalle Ingresos Mensuales'!G129</f>
        <v>0</v>
      </c>
      <c r="AA39" s="29">
        <f>+'[1]Detalle Ingresos Mensuales'!H39+'[1]Detalle Ingresos Mensuales'!H84+'[1]Detalle Ingresos Mensuales'!H129</f>
        <v>0</v>
      </c>
      <c r="AB39" s="29">
        <f>+'[1]Detalle Ingresos Mensuales'!I39+'[1]Detalle Ingresos Mensuales'!I84+'[1]Detalle Ingresos Mensuales'!I129</f>
        <v>0</v>
      </c>
      <c r="AC39" s="29">
        <f>+'[1]Detalle Ingresos Mensuales'!J39+'[1]Detalle Ingresos Mensuales'!J84+'[1]Detalle Ingresos Mensuales'!J129</f>
        <v>0</v>
      </c>
      <c r="AD39" s="29">
        <f>+'[1]Detalle Ingresos Mensuales'!K39+'[1]Detalle Ingresos Mensuales'!K84+'[1]Detalle Ingresos Mensuales'!K129</f>
        <v>0</v>
      </c>
      <c r="AE39" s="29">
        <f>+'[1]Detalle Ingresos Mensuales'!L39+'[1]Detalle Ingresos Mensuales'!L84+'[1]Detalle Ingresos Mensuales'!L129</f>
        <v>0</v>
      </c>
      <c r="AF39" s="29">
        <f>+'[1]Detalle Ingresos Mensuales'!M39+'[1]Detalle Ingresos Mensuales'!M84+'[1]Detalle Ingresos Mensuales'!M129</f>
        <v>0</v>
      </c>
      <c r="AG39" s="29">
        <f>+'[1]Detalle Ingresos Mensuales'!N39+'[1]Detalle Ingresos Mensuales'!N84+'[1]Detalle Ingresos Mensuales'!N129</f>
        <v>0</v>
      </c>
      <c r="AH39" s="29">
        <f t="shared" si="63"/>
        <v>36089896828.729996</v>
      </c>
    </row>
    <row r="40" spans="2:34" hidden="1" x14ac:dyDescent="0.25">
      <c r="B40" s="24" t="s">
        <v>31</v>
      </c>
      <c r="C40" s="25" t="s">
        <v>58</v>
      </c>
      <c r="D40" s="25" t="s">
        <v>24</v>
      </c>
      <c r="E40" s="25" t="s">
        <v>63</v>
      </c>
      <c r="F40" s="25" t="s">
        <v>25</v>
      </c>
      <c r="G40" s="25" t="s">
        <v>25</v>
      </c>
      <c r="H40" s="25" t="s">
        <v>26</v>
      </c>
      <c r="I40" s="25" t="s">
        <v>26</v>
      </c>
      <c r="J40" s="26" t="s">
        <v>27</v>
      </c>
      <c r="K40" s="27" t="s">
        <v>74</v>
      </c>
      <c r="L40" s="28">
        <f>+'[1]Resumen General (1)'!Q41</f>
        <v>0</v>
      </c>
      <c r="M40" s="29">
        <f>+'[1]Presuspuestos Extraordinarios'!R40</f>
        <v>0</v>
      </c>
      <c r="N40" s="29">
        <f t="shared" si="56"/>
        <v>0</v>
      </c>
      <c r="O40" s="29">
        <f t="shared" si="57"/>
        <v>0</v>
      </c>
      <c r="P40" s="29">
        <f t="shared" si="58"/>
        <v>0</v>
      </c>
      <c r="Q40" s="29">
        <f t="shared" si="59"/>
        <v>0</v>
      </c>
      <c r="R40" s="29">
        <f t="shared" si="60"/>
        <v>0</v>
      </c>
      <c r="S40" s="29">
        <v>0</v>
      </c>
      <c r="T40" s="29">
        <f t="shared" si="61"/>
        <v>0</v>
      </c>
      <c r="U40" s="29">
        <f t="shared" si="62"/>
        <v>0</v>
      </c>
      <c r="V40" s="29">
        <f>+'[1]Detalle Ingresos Mensuales'!C40+'[1]Detalle Ingresos Mensuales'!C85+'[1]Detalle Ingresos Mensuales'!C130</f>
        <v>0</v>
      </c>
      <c r="W40" s="29">
        <f>+'[1]Detalle Ingresos Mensuales'!D40+'[1]Detalle Ingresos Mensuales'!D85+'[1]Detalle Ingresos Mensuales'!D130</f>
        <v>0</v>
      </c>
      <c r="X40" s="29">
        <f>+'[1]Detalle Ingresos Mensuales'!E40+'[1]Detalle Ingresos Mensuales'!E85+'[1]Detalle Ingresos Mensuales'!E130</f>
        <v>0</v>
      </c>
      <c r="Y40" s="29">
        <f>+'[1]Detalle Ingresos Mensuales'!F40+'[1]Detalle Ingresos Mensuales'!F85+'[1]Detalle Ingresos Mensuales'!F130</f>
        <v>0</v>
      </c>
      <c r="Z40" s="29">
        <f>+'[1]Detalle Ingresos Mensuales'!G40+'[1]Detalle Ingresos Mensuales'!G85+'[1]Detalle Ingresos Mensuales'!G130</f>
        <v>0</v>
      </c>
      <c r="AA40" s="29">
        <f>+'[1]Detalle Ingresos Mensuales'!H40+'[1]Detalle Ingresos Mensuales'!H85+'[1]Detalle Ingresos Mensuales'!H130</f>
        <v>0</v>
      </c>
      <c r="AB40" s="29">
        <f>+'[1]Detalle Ingresos Mensuales'!I40+'[1]Detalle Ingresos Mensuales'!I85+'[1]Detalle Ingresos Mensuales'!I130</f>
        <v>0</v>
      </c>
      <c r="AC40" s="29">
        <f>+'[1]Detalle Ingresos Mensuales'!J40+'[1]Detalle Ingresos Mensuales'!J85+'[1]Detalle Ingresos Mensuales'!J130</f>
        <v>0</v>
      </c>
      <c r="AD40" s="29">
        <f>+'[1]Detalle Ingresos Mensuales'!K40+'[1]Detalle Ingresos Mensuales'!K85+'[1]Detalle Ingresos Mensuales'!K130</f>
        <v>0</v>
      </c>
      <c r="AE40" s="29">
        <f>+'[1]Detalle Ingresos Mensuales'!L40+'[1]Detalle Ingresos Mensuales'!L85+'[1]Detalle Ingresos Mensuales'!L130</f>
        <v>0</v>
      </c>
      <c r="AF40" s="29">
        <f>+'[1]Detalle Ingresos Mensuales'!M40+'[1]Detalle Ingresos Mensuales'!M85+'[1]Detalle Ingresos Mensuales'!M130</f>
        <v>0</v>
      </c>
      <c r="AG40" s="29">
        <f>+'[1]Detalle Ingresos Mensuales'!N40+'[1]Detalle Ingresos Mensuales'!N85+'[1]Detalle Ingresos Mensuales'!N130</f>
        <v>0</v>
      </c>
      <c r="AH40" s="29">
        <f t="shared" si="63"/>
        <v>0</v>
      </c>
    </row>
    <row r="41" spans="2:34" hidden="1" x14ac:dyDescent="0.25">
      <c r="B41" s="24" t="s">
        <v>31</v>
      </c>
      <c r="C41" s="25" t="s">
        <v>58</v>
      </c>
      <c r="D41" s="25" t="s">
        <v>24</v>
      </c>
      <c r="E41" s="25" t="s">
        <v>65</v>
      </c>
      <c r="F41" s="25" t="s">
        <v>25</v>
      </c>
      <c r="G41" s="25" t="s">
        <v>25</v>
      </c>
      <c r="H41" s="25" t="s">
        <v>26</v>
      </c>
      <c r="I41" s="25" t="s">
        <v>26</v>
      </c>
      <c r="J41" s="26" t="s">
        <v>27</v>
      </c>
      <c r="K41" s="27" t="s">
        <v>75</v>
      </c>
      <c r="L41" s="28">
        <f>+'[1]Resumen General (1)'!Q42</f>
        <v>13739697.890000002</v>
      </c>
      <c r="M41" s="29">
        <f>+'[1]Presuspuestos Extraordinarios'!R41</f>
        <v>0</v>
      </c>
      <c r="N41" s="29">
        <f t="shared" si="56"/>
        <v>13739697.890000002</v>
      </c>
      <c r="O41" s="29">
        <f>+Y41</f>
        <v>0</v>
      </c>
      <c r="P41" s="29">
        <f t="shared" si="58"/>
        <v>734505.27</v>
      </c>
      <c r="Q41" s="29">
        <f t="shared" si="59"/>
        <v>13005192.620000003</v>
      </c>
      <c r="R41" s="29">
        <f t="shared" si="60"/>
        <v>734505.27</v>
      </c>
      <c r="S41" s="29">
        <v>0</v>
      </c>
      <c r="T41" s="29">
        <f t="shared" si="61"/>
        <v>734505.27</v>
      </c>
      <c r="U41" s="29">
        <f t="shared" si="62"/>
        <v>13005192.620000003</v>
      </c>
      <c r="V41" s="29">
        <f>+'[1]Detalle Ingresos Mensuales'!C41+'[1]Detalle Ingresos Mensuales'!C86+'[1]Detalle Ingresos Mensuales'!C131</f>
        <v>263851.52000000002</v>
      </c>
      <c r="W41" s="29">
        <f>+'[1]Detalle Ingresos Mensuales'!D41+'[1]Detalle Ingresos Mensuales'!D86+'[1]Detalle Ingresos Mensuales'!D131</f>
        <v>130834.49999999999</v>
      </c>
      <c r="X41" s="29">
        <f>+'[1]Detalle Ingresos Mensuales'!E41+'[1]Detalle Ingresos Mensuales'!E86+'[1]Detalle Ingresos Mensuales'!E131</f>
        <v>339819.25</v>
      </c>
      <c r="Y41" s="29">
        <f>+'[1]Detalle Ingresos Mensuales'!F41+'[1]Detalle Ingresos Mensuales'!F86+'[1]Detalle Ingresos Mensuales'!F131</f>
        <v>0</v>
      </c>
      <c r="Z41" s="29">
        <f>+'[1]Detalle Ingresos Mensuales'!G41+'[1]Detalle Ingresos Mensuales'!G86+'[1]Detalle Ingresos Mensuales'!G131</f>
        <v>0</v>
      </c>
      <c r="AA41" s="29">
        <f>+'[1]Detalle Ingresos Mensuales'!H41+'[1]Detalle Ingresos Mensuales'!H86+'[1]Detalle Ingresos Mensuales'!H131</f>
        <v>0</v>
      </c>
      <c r="AB41" s="29">
        <f>+'[1]Detalle Ingresos Mensuales'!I41+'[1]Detalle Ingresos Mensuales'!I86+'[1]Detalle Ingresos Mensuales'!I131</f>
        <v>0</v>
      </c>
      <c r="AC41" s="29">
        <f>+'[1]Detalle Ingresos Mensuales'!J41+'[1]Detalle Ingresos Mensuales'!J86+'[1]Detalle Ingresos Mensuales'!J131</f>
        <v>0</v>
      </c>
      <c r="AD41" s="29">
        <f>+'[1]Detalle Ingresos Mensuales'!K41+'[1]Detalle Ingresos Mensuales'!K86+'[1]Detalle Ingresos Mensuales'!K131</f>
        <v>0</v>
      </c>
      <c r="AE41" s="29">
        <f>+'[1]Detalle Ingresos Mensuales'!L41+'[1]Detalle Ingresos Mensuales'!L86+'[1]Detalle Ingresos Mensuales'!L131</f>
        <v>0</v>
      </c>
      <c r="AF41" s="29">
        <f>+'[1]Detalle Ingresos Mensuales'!M41+'[1]Detalle Ingresos Mensuales'!M86+'[1]Detalle Ingresos Mensuales'!M131</f>
        <v>0</v>
      </c>
      <c r="AG41" s="29">
        <f>+'[1]Detalle Ingresos Mensuales'!N41+'[1]Detalle Ingresos Mensuales'!N86+'[1]Detalle Ingresos Mensuales'!N131</f>
        <v>0</v>
      </c>
      <c r="AH41" s="29">
        <f t="shared" si="63"/>
        <v>734505.27</v>
      </c>
    </row>
    <row r="42" spans="2:34" ht="14.5" x14ac:dyDescent="0.25">
      <c r="B42" s="34">
        <v>2</v>
      </c>
      <c r="C42" s="35" t="s">
        <v>58</v>
      </c>
      <c r="D42" s="35" t="s">
        <v>31</v>
      </c>
      <c r="E42" s="35" t="s">
        <v>26</v>
      </c>
      <c r="F42" s="35" t="s">
        <v>25</v>
      </c>
      <c r="G42" s="35" t="s">
        <v>25</v>
      </c>
      <c r="H42" s="35" t="s">
        <v>26</v>
      </c>
      <c r="I42" s="35" t="s">
        <v>26</v>
      </c>
      <c r="J42" s="35" t="s">
        <v>27</v>
      </c>
      <c r="K42" s="124" t="s">
        <v>76</v>
      </c>
      <c r="L42" s="36">
        <f>+L43</f>
        <v>393161186.10999995</v>
      </c>
      <c r="M42" s="36">
        <f t="shared" ref="M42:AH42" si="64">+M43</f>
        <v>0</v>
      </c>
      <c r="N42" s="28">
        <f t="shared" si="64"/>
        <v>393161186.10999995</v>
      </c>
      <c r="O42" s="28">
        <f t="shared" si="64"/>
        <v>17394645.199999999</v>
      </c>
      <c r="P42" s="28">
        <f t="shared" si="64"/>
        <v>73864248.550000012</v>
      </c>
      <c r="Q42" s="36">
        <f t="shared" si="64"/>
        <v>319296937.55999994</v>
      </c>
      <c r="R42" s="36">
        <f t="shared" si="64"/>
        <v>56469603.350000009</v>
      </c>
      <c r="S42" s="36">
        <f t="shared" si="64"/>
        <v>0</v>
      </c>
      <c r="T42" s="36">
        <f t="shared" si="64"/>
        <v>56469603.350000009</v>
      </c>
      <c r="U42" s="36">
        <f t="shared" si="64"/>
        <v>336691582.75999993</v>
      </c>
      <c r="V42" s="36">
        <f t="shared" si="64"/>
        <v>21021574.02</v>
      </c>
      <c r="W42" s="36">
        <f t="shared" si="64"/>
        <v>23397552.880000003</v>
      </c>
      <c r="X42" s="36">
        <f t="shared" si="64"/>
        <v>12050476.449999999</v>
      </c>
      <c r="Y42" s="36">
        <f t="shared" si="64"/>
        <v>17394645.199999999</v>
      </c>
      <c r="Z42" s="36">
        <f t="shared" si="64"/>
        <v>0</v>
      </c>
      <c r="AA42" s="36">
        <f t="shared" si="64"/>
        <v>0</v>
      </c>
      <c r="AB42" s="36">
        <f t="shared" si="64"/>
        <v>0</v>
      </c>
      <c r="AC42" s="36">
        <f t="shared" si="64"/>
        <v>0</v>
      </c>
      <c r="AD42" s="36">
        <f t="shared" si="64"/>
        <v>0</v>
      </c>
      <c r="AE42" s="36">
        <f t="shared" si="64"/>
        <v>0</v>
      </c>
      <c r="AF42" s="36">
        <f t="shared" si="64"/>
        <v>0</v>
      </c>
      <c r="AG42" s="36">
        <f t="shared" si="64"/>
        <v>0</v>
      </c>
      <c r="AH42" s="36">
        <f t="shared" si="64"/>
        <v>73864248.550000012</v>
      </c>
    </row>
    <row r="43" spans="2:34" ht="14.5" hidden="1" x14ac:dyDescent="0.25">
      <c r="B43" s="37" t="s">
        <v>31</v>
      </c>
      <c r="C43" s="38" t="s">
        <v>58</v>
      </c>
      <c r="D43" s="38" t="s">
        <v>31</v>
      </c>
      <c r="E43" s="38" t="s">
        <v>26</v>
      </c>
      <c r="F43" s="38" t="s">
        <v>25</v>
      </c>
      <c r="G43" s="38" t="s">
        <v>25</v>
      </c>
      <c r="H43" s="38" t="s">
        <v>26</v>
      </c>
      <c r="I43" s="38" t="s">
        <v>26</v>
      </c>
      <c r="J43" s="38" t="s">
        <v>27</v>
      </c>
      <c r="K43" s="27" t="s">
        <v>77</v>
      </c>
      <c r="L43" s="28">
        <f>+'[1]Resumen General (1)'!Q44</f>
        <v>393161186.10999995</v>
      </c>
      <c r="M43" s="28">
        <v>0</v>
      </c>
      <c r="N43" s="28">
        <f t="shared" ref="N43" si="65">SUM(L43:M43)</f>
        <v>393161186.10999995</v>
      </c>
      <c r="O43" s="28">
        <f>+Y43</f>
        <v>17394645.199999999</v>
      </c>
      <c r="P43" s="28">
        <f t="shared" ref="P43" si="66">+AH43</f>
        <v>73864248.550000012</v>
      </c>
      <c r="Q43" s="28">
        <f t="shared" ref="Q43" si="67">+N43-P43</f>
        <v>319296937.55999994</v>
      </c>
      <c r="R43" s="29">
        <f t="shared" ref="R43" si="68">SUM(V43:X43)</f>
        <v>56469603.350000009</v>
      </c>
      <c r="S43" s="29">
        <v>0</v>
      </c>
      <c r="T43" s="29">
        <f t="shared" ref="T43" si="69">SUM(R43:S43)</f>
        <v>56469603.350000009</v>
      </c>
      <c r="U43" s="29">
        <f t="shared" ref="U43" si="70">+N43-T43</f>
        <v>336691582.75999993</v>
      </c>
      <c r="V43" s="29">
        <f>+'[1]Detalle Ingresos Mensuales'!C43+'[1]Detalle Ingresos Mensuales'!C88+'[1]Detalle Ingresos Mensuales'!C133</f>
        <v>21021574.02</v>
      </c>
      <c r="W43" s="29">
        <f>+'[1]Detalle Ingresos Mensuales'!D43+'[1]Detalle Ingresos Mensuales'!D88+'[1]Detalle Ingresos Mensuales'!D133</f>
        <v>23397552.880000003</v>
      </c>
      <c r="X43" s="29">
        <f>+'[1]Detalle Ingresos Mensuales'!E43+'[1]Detalle Ingresos Mensuales'!E88+'[1]Detalle Ingresos Mensuales'!E133</f>
        <v>12050476.449999999</v>
      </c>
      <c r="Y43" s="29">
        <f>+'[1]Detalle Ingresos Mensuales'!F43+'[1]Detalle Ingresos Mensuales'!F88+'[1]Detalle Ingresos Mensuales'!F133</f>
        <v>17394645.199999999</v>
      </c>
      <c r="Z43" s="29">
        <f>+'[1]Detalle Ingresos Mensuales'!G43+'[1]Detalle Ingresos Mensuales'!G88+'[1]Detalle Ingresos Mensuales'!G133</f>
        <v>0</v>
      </c>
      <c r="AA43" s="29">
        <f>+'[1]Detalle Ingresos Mensuales'!H43+'[1]Detalle Ingresos Mensuales'!H88+'[1]Detalle Ingresos Mensuales'!H133</f>
        <v>0</v>
      </c>
      <c r="AB43" s="29">
        <f>+'[1]Detalle Ingresos Mensuales'!I43+'[1]Detalle Ingresos Mensuales'!I88+'[1]Detalle Ingresos Mensuales'!I133</f>
        <v>0</v>
      </c>
      <c r="AC43" s="29">
        <f>+'[1]Detalle Ingresos Mensuales'!J43+'[1]Detalle Ingresos Mensuales'!J88+'[1]Detalle Ingresos Mensuales'!J133</f>
        <v>0</v>
      </c>
      <c r="AD43" s="29">
        <f>+'[1]Detalle Ingresos Mensuales'!K43+'[1]Detalle Ingresos Mensuales'!K88+'[1]Detalle Ingresos Mensuales'!K133</f>
        <v>0</v>
      </c>
      <c r="AE43" s="29">
        <f>+'[1]Detalle Ingresos Mensuales'!L43+'[1]Detalle Ingresos Mensuales'!L88+'[1]Detalle Ingresos Mensuales'!L133</f>
        <v>0</v>
      </c>
      <c r="AF43" s="29">
        <f>+'[1]Detalle Ingresos Mensuales'!M43+'[1]Detalle Ingresos Mensuales'!M88+'[1]Detalle Ingresos Mensuales'!M133</f>
        <v>0</v>
      </c>
      <c r="AG43" s="29">
        <f>+'[1]Detalle Ingresos Mensuales'!N43+'[1]Detalle Ingresos Mensuales'!N88+'[1]Detalle Ingresos Mensuales'!N133</f>
        <v>0</v>
      </c>
      <c r="AH43" s="29">
        <f>+'[1]Detalle Ingresos Mensuales'!O43+'[1]Detalle Ingresos Mensuales'!O88+'[1]Detalle Ingresos Mensuales'!O136</f>
        <v>73864248.550000012</v>
      </c>
    </row>
    <row r="44" spans="2:34" s="18" customFormat="1" x14ac:dyDescent="0.25">
      <c r="B44" s="32" t="s">
        <v>29</v>
      </c>
      <c r="C44" s="33" t="s">
        <v>26</v>
      </c>
      <c r="D44" s="33">
        <v>0</v>
      </c>
      <c r="E44" s="33">
        <v>0</v>
      </c>
      <c r="F44" s="33" t="s">
        <v>25</v>
      </c>
      <c r="G44" s="33" t="s">
        <v>25</v>
      </c>
      <c r="H44" s="33">
        <v>0</v>
      </c>
      <c r="I44" s="33" t="s">
        <v>26</v>
      </c>
      <c r="J44" s="15" t="s">
        <v>27</v>
      </c>
      <c r="K44" s="23" t="s">
        <v>78</v>
      </c>
      <c r="L44" s="39">
        <f>+L45+L48</f>
        <v>78538457108.960007</v>
      </c>
      <c r="M44" s="39">
        <f t="shared" ref="M44:AH44" si="71">+M45+M48</f>
        <v>0</v>
      </c>
      <c r="N44" s="39">
        <f t="shared" si="71"/>
        <v>78538457108.960007</v>
      </c>
      <c r="O44" s="39">
        <f t="shared" si="71"/>
        <v>0</v>
      </c>
      <c r="P44" s="39">
        <f t="shared" si="71"/>
        <v>78538457108.960007</v>
      </c>
      <c r="Q44" s="39">
        <f t="shared" si="71"/>
        <v>0</v>
      </c>
      <c r="R44" s="39">
        <f t="shared" si="71"/>
        <v>78538457108.960007</v>
      </c>
      <c r="S44" s="39">
        <f t="shared" si="71"/>
        <v>0</v>
      </c>
      <c r="T44" s="39">
        <f t="shared" si="71"/>
        <v>78538457108.960007</v>
      </c>
      <c r="U44" s="39">
        <f t="shared" si="71"/>
        <v>0</v>
      </c>
      <c r="V44" s="39">
        <f t="shared" si="71"/>
        <v>78538457108.960007</v>
      </c>
      <c r="W44" s="39">
        <f t="shared" si="71"/>
        <v>0</v>
      </c>
      <c r="X44" s="39">
        <f t="shared" si="71"/>
        <v>0</v>
      </c>
      <c r="Y44" s="39">
        <f t="shared" si="71"/>
        <v>0</v>
      </c>
      <c r="Z44" s="39">
        <f t="shared" si="71"/>
        <v>0</v>
      </c>
      <c r="AA44" s="39">
        <f t="shared" si="71"/>
        <v>0</v>
      </c>
      <c r="AB44" s="39">
        <f t="shared" si="71"/>
        <v>0</v>
      </c>
      <c r="AC44" s="39">
        <f t="shared" si="71"/>
        <v>0</v>
      </c>
      <c r="AD44" s="39">
        <f t="shared" si="71"/>
        <v>0</v>
      </c>
      <c r="AE44" s="39">
        <f t="shared" si="71"/>
        <v>0</v>
      </c>
      <c r="AF44" s="39">
        <f t="shared" si="71"/>
        <v>0</v>
      </c>
      <c r="AG44" s="39">
        <f t="shared" si="71"/>
        <v>0</v>
      </c>
      <c r="AH44" s="39">
        <f t="shared" si="71"/>
        <v>78538457108.960007</v>
      </c>
    </row>
    <row r="45" spans="2:34" s="18" customFormat="1" hidden="1" x14ac:dyDescent="0.25">
      <c r="B45" s="32" t="s">
        <v>29</v>
      </c>
      <c r="C45" s="33" t="s">
        <v>24</v>
      </c>
      <c r="D45" s="33">
        <v>0</v>
      </c>
      <c r="E45" s="33">
        <v>0</v>
      </c>
      <c r="F45" s="33" t="s">
        <v>25</v>
      </c>
      <c r="G45" s="33" t="s">
        <v>25</v>
      </c>
      <c r="H45" s="33">
        <v>0</v>
      </c>
      <c r="I45" s="33" t="s">
        <v>26</v>
      </c>
      <c r="J45" s="15" t="s">
        <v>27</v>
      </c>
      <c r="K45" s="23" t="s">
        <v>79</v>
      </c>
      <c r="L45" s="39">
        <f>+L46</f>
        <v>0</v>
      </c>
      <c r="M45" s="39">
        <f t="shared" ref="M45:AH46" si="72">+M46</f>
        <v>0</v>
      </c>
      <c r="N45" s="39">
        <f t="shared" si="72"/>
        <v>0</v>
      </c>
      <c r="O45" s="39">
        <f t="shared" si="72"/>
        <v>0</v>
      </c>
      <c r="P45" s="39">
        <f t="shared" si="72"/>
        <v>0</v>
      </c>
      <c r="Q45" s="39">
        <f t="shared" si="72"/>
        <v>0</v>
      </c>
      <c r="R45" s="39">
        <f t="shared" si="72"/>
        <v>0</v>
      </c>
      <c r="S45" s="39">
        <f t="shared" si="72"/>
        <v>0</v>
      </c>
      <c r="T45" s="39">
        <f t="shared" si="72"/>
        <v>0</v>
      </c>
      <c r="U45" s="39">
        <f t="shared" si="72"/>
        <v>0</v>
      </c>
      <c r="V45" s="39">
        <f t="shared" si="72"/>
        <v>0</v>
      </c>
      <c r="W45" s="39">
        <f t="shared" si="72"/>
        <v>0</v>
      </c>
      <c r="X45" s="39">
        <f t="shared" si="72"/>
        <v>0</v>
      </c>
      <c r="Y45" s="39">
        <f t="shared" si="72"/>
        <v>0</v>
      </c>
      <c r="Z45" s="39">
        <f t="shared" si="72"/>
        <v>0</v>
      </c>
      <c r="AA45" s="39">
        <f t="shared" si="72"/>
        <v>0</v>
      </c>
      <c r="AB45" s="39">
        <f t="shared" si="72"/>
        <v>0</v>
      </c>
      <c r="AC45" s="39">
        <f t="shared" si="72"/>
        <v>0</v>
      </c>
      <c r="AD45" s="39">
        <f t="shared" si="72"/>
        <v>0</v>
      </c>
      <c r="AE45" s="39">
        <f t="shared" si="72"/>
        <v>0</v>
      </c>
      <c r="AF45" s="39">
        <f t="shared" si="72"/>
        <v>0</v>
      </c>
      <c r="AG45" s="39">
        <f t="shared" si="72"/>
        <v>0</v>
      </c>
      <c r="AH45" s="39">
        <f t="shared" si="72"/>
        <v>0</v>
      </c>
    </row>
    <row r="46" spans="2:34" s="18" customFormat="1" hidden="1" x14ac:dyDescent="0.25">
      <c r="B46" s="32" t="s">
        <v>29</v>
      </c>
      <c r="C46" s="33" t="s">
        <v>24</v>
      </c>
      <c r="D46" s="33" t="s">
        <v>29</v>
      </c>
      <c r="E46" s="33" t="s">
        <v>24</v>
      </c>
      <c r="F46" s="33" t="s">
        <v>25</v>
      </c>
      <c r="G46" s="33" t="s">
        <v>25</v>
      </c>
      <c r="H46" s="33">
        <v>0</v>
      </c>
      <c r="I46" s="33" t="s">
        <v>26</v>
      </c>
      <c r="J46" s="15" t="s">
        <v>27</v>
      </c>
      <c r="K46" s="23" t="s">
        <v>80</v>
      </c>
      <c r="L46" s="39">
        <f>+L47</f>
        <v>0</v>
      </c>
      <c r="M46" s="39">
        <f t="shared" si="72"/>
        <v>0</v>
      </c>
      <c r="N46" s="39">
        <f t="shared" si="72"/>
        <v>0</v>
      </c>
      <c r="O46" s="39">
        <f t="shared" si="72"/>
        <v>0</v>
      </c>
      <c r="P46" s="39">
        <f t="shared" si="72"/>
        <v>0</v>
      </c>
      <c r="Q46" s="39">
        <f t="shared" si="72"/>
        <v>0</v>
      </c>
      <c r="R46" s="39">
        <f t="shared" si="72"/>
        <v>0</v>
      </c>
      <c r="S46" s="39">
        <f t="shared" si="72"/>
        <v>0</v>
      </c>
      <c r="T46" s="39">
        <f t="shared" si="72"/>
        <v>0</v>
      </c>
      <c r="U46" s="39">
        <f t="shared" si="72"/>
        <v>0</v>
      </c>
      <c r="V46" s="39">
        <f t="shared" si="72"/>
        <v>0</v>
      </c>
      <c r="W46" s="39">
        <f t="shared" si="72"/>
        <v>0</v>
      </c>
      <c r="X46" s="39">
        <f t="shared" si="72"/>
        <v>0</v>
      </c>
      <c r="Y46" s="39">
        <f t="shared" si="72"/>
        <v>0</v>
      </c>
      <c r="Z46" s="39">
        <f t="shared" si="72"/>
        <v>0</v>
      </c>
      <c r="AA46" s="39">
        <f t="shared" si="72"/>
        <v>0</v>
      </c>
      <c r="AB46" s="39">
        <f t="shared" si="72"/>
        <v>0</v>
      </c>
      <c r="AC46" s="39">
        <f t="shared" si="72"/>
        <v>0</v>
      </c>
      <c r="AD46" s="39">
        <f t="shared" si="72"/>
        <v>0</v>
      </c>
      <c r="AE46" s="39">
        <f t="shared" si="72"/>
        <v>0</v>
      </c>
      <c r="AF46" s="39">
        <f t="shared" si="72"/>
        <v>0</v>
      </c>
      <c r="AG46" s="39">
        <f t="shared" si="72"/>
        <v>0</v>
      </c>
      <c r="AH46" s="39">
        <f t="shared" si="72"/>
        <v>0</v>
      </c>
    </row>
    <row r="47" spans="2:34" hidden="1" x14ac:dyDescent="0.25">
      <c r="B47" s="24" t="s">
        <v>29</v>
      </c>
      <c r="C47" s="25" t="s">
        <v>24</v>
      </c>
      <c r="D47" s="25" t="s">
        <v>29</v>
      </c>
      <c r="E47" s="25" t="s">
        <v>24</v>
      </c>
      <c r="F47" s="25" t="s">
        <v>43</v>
      </c>
      <c r="G47" s="25" t="s">
        <v>25</v>
      </c>
      <c r="H47" s="25">
        <v>0</v>
      </c>
      <c r="I47" s="25" t="s">
        <v>26</v>
      </c>
      <c r="J47" s="26" t="s">
        <v>27</v>
      </c>
      <c r="K47" s="27" t="s">
        <v>81</v>
      </c>
      <c r="L47" s="28">
        <f>+'[1]Resumen General (1)'!Q48</f>
        <v>0</v>
      </c>
      <c r="M47" s="29">
        <f>+'[1]Presuspuestos Extraordinarios'!R45</f>
        <v>0</v>
      </c>
      <c r="N47" s="29">
        <f>SUM(L47:M47)</f>
        <v>0</v>
      </c>
      <c r="O47" s="29">
        <f>+W47</f>
        <v>0</v>
      </c>
      <c r="P47" s="29">
        <f>+AH47</f>
        <v>0</v>
      </c>
      <c r="Q47" s="29">
        <f>+N47-P47</f>
        <v>0</v>
      </c>
      <c r="R47" s="29">
        <f>SUM(V47:X47)</f>
        <v>0</v>
      </c>
      <c r="S47" s="29">
        <v>0</v>
      </c>
      <c r="T47" s="29">
        <f>SUM(R47:S47)</f>
        <v>0</v>
      </c>
      <c r="U47" s="29">
        <f>+N47-T47</f>
        <v>0</v>
      </c>
      <c r="V47" s="29">
        <f>+'[1]Detalle Ingresos Mensuales'!C47+'[1]Detalle Ingresos Mensuales'!C92+'[1]Detalle Ingresos Mensuales'!C137</f>
        <v>0</v>
      </c>
      <c r="W47" s="29">
        <f>+'[1]Detalle Ingresos Mensuales'!D47+'[1]Detalle Ingresos Mensuales'!D92+'[1]Detalle Ingresos Mensuales'!D137</f>
        <v>0</v>
      </c>
      <c r="X47" s="29">
        <f>+'[1]Detalle Ingresos Mensuales'!E47+'[1]Detalle Ingresos Mensuales'!E92+'[1]Detalle Ingresos Mensuales'!E137</f>
        <v>0</v>
      </c>
      <c r="Y47" s="29">
        <f>+'[1]Detalle Ingresos Mensuales'!F47+'[1]Detalle Ingresos Mensuales'!F92+'[1]Detalle Ingresos Mensuales'!F137</f>
        <v>0</v>
      </c>
      <c r="Z47" s="29">
        <f>+'[1]Detalle Ingresos Mensuales'!G47+'[1]Detalle Ingresos Mensuales'!G92+'[1]Detalle Ingresos Mensuales'!G137</f>
        <v>0</v>
      </c>
      <c r="AA47" s="29">
        <f>+'[1]Detalle Ingresos Mensuales'!H47+'[1]Detalle Ingresos Mensuales'!H92+'[1]Detalle Ingresos Mensuales'!H137</f>
        <v>0</v>
      </c>
      <c r="AB47" s="29">
        <f>+'[1]Detalle Ingresos Mensuales'!I47+'[1]Detalle Ingresos Mensuales'!I92+'[1]Detalle Ingresos Mensuales'!I137</f>
        <v>0</v>
      </c>
      <c r="AC47" s="29">
        <f>+'[1]Detalle Ingresos Mensuales'!J47+'[1]Detalle Ingresos Mensuales'!J92+'[1]Detalle Ingresos Mensuales'!J137</f>
        <v>0</v>
      </c>
      <c r="AD47" s="29">
        <f>+'[1]Detalle Ingresos Mensuales'!K47+'[1]Detalle Ingresos Mensuales'!K92+'[1]Detalle Ingresos Mensuales'!K137</f>
        <v>0</v>
      </c>
      <c r="AE47" s="29">
        <f>+'[1]Detalle Ingresos Mensuales'!L47+'[1]Detalle Ingresos Mensuales'!L92+'[1]Detalle Ingresos Mensuales'!L137</f>
        <v>0</v>
      </c>
      <c r="AF47" s="29">
        <f>+'[1]Detalle Ingresos Mensuales'!M47+'[1]Detalle Ingresos Mensuales'!M92+'[1]Detalle Ingresos Mensuales'!M137</f>
        <v>0</v>
      </c>
      <c r="AG47" s="29">
        <f>+'[1]Detalle Ingresos Mensuales'!N47+'[1]Detalle Ingresos Mensuales'!N92+'[1]Detalle Ingresos Mensuales'!N137</f>
        <v>0</v>
      </c>
      <c r="AH47" s="29">
        <f>SUM(V47:AG47)</f>
        <v>0</v>
      </c>
    </row>
    <row r="48" spans="2:34" s="18" customFormat="1" x14ac:dyDescent="0.25">
      <c r="B48" s="19" t="s">
        <v>29</v>
      </c>
      <c r="C48" s="14" t="s">
        <v>29</v>
      </c>
      <c r="D48" s="14">
        <v>0</v>
      </c>
      <c r="E48" s="14">
        <v>0</v>
      </c>
      <c r="F48" s="14" t="s">
        <v>25</v>
      </c>
      <c r="G48" s="14" t="s">
        <v>25</v>
      </c>
      <c r="H48" s="14">
        <v>0</v>
      </c>
      <c r="I48" s="14" t="s">
        <v>26</v>
      </c>
      <c r="J48" s="15" t="s">
        <v>27</v>
      </c>
      <c r="K48" s="124" t="s">
        <v>82</v>
      </c>
      <c r="L48" s="20">
        <f>SUM(L49:L50)</f>
        <v>78538457108.960007</v>
      </c>
      <c r="M48" s="20">
        <f t="shared" ref="M48:AH48" si="73">SUM(M49:M50)</f>
        <v>0</v>
      </c>
      <c r="N48" s="122">
        <f t="shared" si="73"/>
        <v>78538457108.960007</v>
      </c>
      <c r="O48" s="122">
        <f t="shared" si="73"/>
        <v>0</v>
      </c>
      <c r="P48" s="122">
        <f t="shared" si="73"/>
        <v>78538457108.960007</v>
      </c>
      <c r="Q48" s="20">
        <f t="shared" si="73"/>
        <v>0</v>
      </c>
      <c r="R48" s="20">
        <f t="shared" si="73"/>
        <v>78538457108.960007</v>
      </c>
      <c r="S48" s="20">
        <f t="shared" si="73"/>
        <v>0</v>
      </c>
      <c r="T48" s="20">
        <f t="shared" si="73"/>
        <v>78538457108.960007</v>
      </c>
      <c r="U48" s="20">
        <f t="shared" si="73"/>
        <v>0</v>
      </c>
      <c r="V48" s="20">
        <f t="shared" si="73"/>
        <v>78538457108.960007</v>
      </c>
      <c r="W48" s="20">
        <f t="shared" si="73"/>
        <v>0</v>
      </c>
      <c r="X48" s="20">
        <f t="shared" si="73"/>
        <v>0</v>
      </c>
      <c r="Y48" s="20">
        <f t="shared" si="73"/>
        <v>0</v>
      </c>
      <c r="Z48" s="20">
        <f t="shared" si="73"/>
        <v>0</v>
      </c>
      <c r="AA48" s="20">
        <f t="shared" si="73"/>
        <v>0</v>
      </c>
      <c r="AB48" s="20">
        <f t="shared" si="73"/>
        <v>0</v>
      </c>
      <c r="AC48" s="20">
        <f t="shared" si="73"/>
        <v>0</v>
      </c>
      <c r="AD48" s="20">
        <f t="shared" si="73"/>
        <v>0</v>
      </c>
      <c r="AE48" s="20">
        <f t="shared" si="73"/>
        <v>0</v>
      </c>
      <c r="AF48" s="20">
        <f t="shared" si="73"/>
        <v>0</v>
      </c>
      <c r="AG48" s="20">
        <f t="shared" si="73"/>
        <v>0</v>
      </c>
      <c r="AH48" s="20">
        <f t="shared" si="73"/>
        <v>78538457108.960007</v>
      </c>
    </row>
    <row r="49" spans="2:34" hidden="1" x14ac:dyDescent="0.25">
      <c r="B49" s="24" t="s">
        <v>29</v>
      </c>
      <c r="C49" s="25" t="s">
        <v>29</v>
      </c>
      <c r="D49" s="25" t="s">
        <v>24</v>
      </c>
      <c r="E49" s="25" t="s">
        <v>26</v>
      </c>
      <c r="F49" s="25" t="s">
        <v>25</v>
      </c>
      <c r="G49" s="25" t="s">
        <v>25</v>
      </c>
      <c r="H49" s="25" t="s">
        <v>26</v>
      </c>
      <c r="I49" s="25" t="s">
        <v>26</v>
      </c>
      <c r="J49" s="26" t="s">
        <v>27</v>
      </c>
      <c r="K49" s="27" t="s">
        <v>83</v>
      </c>
      <c r="L49" s="28">
        <f>+'[1]Resumen General (1)'!Q50</f>
        <v>2060719828</v>
      </c>
      <c r="M49" s="29">
        <f>+'[1]Presuspuestos Extraordinarios'!R47</f>
        <v>0</v>
      </c>
      <c r="N49" s="29">
        <f t="shared" ref="N49:N50" si="74">SUM(L49:M49)</f>
        <v>2060719828</v>
      </c>
      <c r="O49" s="29">
        <f>+Y49</f>
        <v>0</v>
      </c>
      <c r="P49" s="29">
        <f t="shared" ref="P49:P50" si="75">+AH49</f>
        <v>2060719828</v>
      </c>
      <c r="Q49" s="29">
        <f t="shared" ref="Q49:Q50" si="76">+N49-P49</f>
        <v>0</v>
      </c>
      <c r="R49" s="29">
        <f t="shared" ref="R49:R50" si="77">SUM(V49:X49)</f>
        <v>2060719828</v>
      </c>
      <c r="S49" s="29">
        <v>0</v>
      </c>
      <c r="T49" s="29">
        <f t="shared" ref="T49:T50" si="78">SUM(R49:S49)</f>
        <v>2060719828</v>
      </c>
      <c r="U49" s="29">
        <f t="shared" ref="U49:U50" si="79">+N49-T49</f>
        <v>0</v>
      </c>
      <c r="V49" s="29">
        <f>+'[1]Detalle Ingresos Mensuales'!C49+'[1]Detalle Ingresos Mensuales'!C94+'[1]Detalle Ingresos Mensuales'!C139</f>
        <v>2060719828</v>
      </c>
      <c r="W49" s="29">
        <f>+'[1]Detalle Ingresos Mensuales'!D49+'[1]Detalle Ingresos Mensuales'!D94+'[1]Detalle Ingresos Mensuales'!D139</f>
        <v>0</v>
      </c>
      <c r="X49" s="29">
        <f>+'[1]Detalle Ingresos Mensuales'!E49+'[1]Detalle Ingresos Mensuales'!E94+'[1]Detalle Ingresos Mensuales'!E139</f>
        <v>0</v>
      </c>
      <c r="Y49" s="29">
        <f>+'[1]Detalle Ingresos Mensuales'!F49+'[1]Detalle Ingresos Mensuales'!F94+'[1]Detalle Ingresos Mensuales'!F139</f>
        <v>0</v>
      </c>
      <c r="Z49" s="29">
        <f>+'[1]Detalle Ingresos Mensuales'!G49+'[1]Detalle Ingresos Mensuales'!G94+'[1]Detalle Ingresos Mensuales'!G139</f>
        <v>0</v>
      </c>
      <c r="AA49" s="29">
        <f>+'[1]Detalle Ingresos Mensuales'!H49+'[1]Detalle Ingresos Mensuales'!H94+'[1]Detalle Ingresos Mensuales'!H139</f>
        <v>0</v>
      </c>
      <c r="AB49" s="29">
        <f>+'[1]Detalle Ingresos Mensuales'!I49+'[1]Detalle Ingresos Mensuales'!I94+'[1]Detalle Ingresos Mensuales'!I139</f>
        <v>0</v>
      </c>
      <c r="AC49" s="29">
        <f>+'[1]Detalle Ingresos Mensuales'!J49+'[1]Detalle Ingresos Mensuales'!J94+'[1]Detalle Ingresos Mensuales'!J139</f>
        <v>0</v>
      </c>
      <c r="AD49" s="29">
        <f>+'[1]Detalle Ingresos Mensuales'!K49+'[1]Detalle Ingresos Mensuales'!K94+'[1]Detalle Ingresos Mensuales'!K139</f>
        <v>0</v>
      </c>
      <c r="AE49" s="29">
        <f>+'[1]Detalle Ingresos Mensuales'!L49+'[1]Detalle Ingresos Mensuales'!L94+'[1]Detalle Ingresos Mensuales'!L139</f>
        <v>0</v>
      </c>
      <c r="AF49" s="29">
        <f>+'[1]Detalle Ingresos Mensuales'!M49+'[1]Detalle Ingresos Mensuales'!M94+'[1]Detalle Ingresos Mensuales'!M139</f>
        <v>0</v>
      </c>
      <c r="AG49" s="29">
        <f>+'[1]Detalle Ingresos Mensuales'!N49+'[1]Detalle Ingresos Mensuales'!N94+'[1]Detalle Ingresos Mensuales'!N139</f>
        <v>0</v>
      </c>
      <c r="AH49" s="29">
        <f t="shared" ref="AH49:AH50" si="80">SUM(V49:AG49)</f>
        <v>2060719828</v>
      </c>
    </row>
    <row r="50" spans="2:34" hidden="1" x14ac:dyDescent="0.25">
      <c r="B50" s="24" t="s">
        <v>29</v>
      </c>
      <c r="C50" s="25" t="s">
        <v>29</v>
      </c>
      <c r="D50" s="25" t="s">
        <v>31</v>
      </c>
      <c r="E50" s="25" t="s">
        <v>26</v>
      </c>
      <c r="F50" s="25" t="s">
        <v>25</v>
      </c>
      <c r="G50" s="25" t="s">
        <v>25</v>
      </c>
      <c r="H50" s="25" t="s">
        <v>26</v>
      </c>
      <c r="I50" s="25" t="s">
        <v>26</v>
      </c>
      <c r="J50" s="26" t="s">
        <v>27</v>
      </c>
      <c r="K50" s="27" t="s">
        <v>84</v>
      </c>
      <c r="L50" s="28">
        <f>+'[1]Resumen General (1)'!Q51</f>
        <v>76477737280.960007</v>
      </c>
      <c r="M50" s="29">
        <f>+'[1]Presuspuestos Extraordinarios'!R48</f>
        <v>0</v>
      </c>
      <c r="N50" s="29">
        <f t="shared" si="74"/>
        <v>76477737280.960007</v>
      </c>
      <c r="O50" s="29">
        <f>+Y50</f>
        <v>0</v>
      </c>
      <c r="P50" s="29">
        <f t="shared" si="75"/>
        <v>76477737280.960007</v>
      </c>
      <c r="Q50" s="29">
        <f t="shared" si="76"/>
        <v>0</v>
      </c>
      <c r="R50" s="29">
        <f t="shared" si="77"/>
        <v>76477737280.960007</v>
      </c>
      <c r="S50" s="29">
        <v>0</v>
      </c>
      <c r="T50" s="29">
        <f t="shared" si="78"/>
        <v>76477737280.960007</v>
      </c>
      <c r="U50" s="29">
        <f t="shared" si="79"/>
        <v>0</v>
      </c>
      <c r="V50" s="29">
        <f>+'[1]Detalle Ingresos Mensuales'!C50+'[1]Detalle Ingresos Mensuales'!C95+'[1]Detalle Ingresos Mensuales'!C140</f>
        <v>76477737280.960007</v>
      </c>
      <c r="W50" s="29">
        <f>+'[1]Detalle Ingresos Mensuales'!D50+'[1]Detalle Ingresos Mensuales'!D95+'[1]Detalle Ingresos Mensuales'!D140</f>
        <v>0</v>
      </c>
      <c r="X50" s="29">
        <f>+'[1]Detalle Ingresos Mensuales'!E50+'[1]Detalle Ingresos Mensuales'!E95+'[1]Detalle Ingresos Mensuales'!E140</f>
        <v>0</v>
      </c>
      <c r="Y50" s="29">
        <f>+'[1]Detalle Ingresos Mensuales'!F50+'[1]Detalle Ingresos Mensuales'!F95+'[1]Detalle Ingresos Mensuales'!F140</f>
        <v>0</v>
      </c>
      <c r="Z50" s="29">
        <f>+'[1]Detalle Ingresos Mensuales'!G50+'[1]Detalle Ingresos Mensuales'!G95+'[1]Detalle Ingresos Mensuales'!G140</f>
        <v>0</v>
      </c>
      <c r="AA50" s="29">
        <f>+'[1]Detalle Ingresos Mensuales'!H50+'[1]Detalle Ingresos Mensuales'!H95+'[1]Detalle Ingresos Mensuales'!H140</f>
        <v>0</v>
      </c>
      <c r="AB50" s="29">
        <f>+'[1]Detalle Ingresos Mensuales'!I50+'[1]Detalle Ingresos Mensuales'!I95+'[1]Detalle Ingresos Mensuales'!I140</f>
        <v>0</v>
      </c>
      <c r="AC50" s="29">
        <f>+'[1]Detalle Ingresos Mensuales'!J50+'[1]Detalle Ingresos Mensuales'!J95+'[1]Detalle Ingresos Mensuales'!J140</f>
        <v>0</v>
      </c>
      <c r="AD50" s="29">
        <f>+'[1]Detalle Ingresos Mensuales'!K50+'[1]Detalle Ingresos Mensuales'!K95+'[1]Detalle Ingresos Mensuales'!K140</f>
        <v>0</v>
      </c>
      <c r="AE50" s="29">
        <f>+'[1]Detalle Ingresos Mensuales'!L50+'[1]Detalle Ingresos Mensuales'!L95+'[1]Detalle Ingresos Mensuales'!L140</f>
        <v>0</v>
      </c>
      <c r="AF50" s="29">
        <f>+'[1]Detalle Ingresos Mensuales'!M50+'[1]Detalle Ingresos Mensuales'!M95+'[1]Detalle Ingresos Mensuales'!M140</f>
        <v>0</v>
      </c>
      <c r="AG50" s="29">
        <f>+'[1]Detalle Ingresos Mensuales'!N50+'[1]Detalle Ingresos Mensuales'!N95+'[1]Detalle Ingresos Mensuales'!N140</f>
        <v>0</v>
      </c>
      <c r="AH50" s="29">
        <f t="shared" si="80"/>
        <v>76477737280.960007</v>
      </c>
    </row>
    <row r="51" spans="2:34" s="18" customFormat="1" x14ac:dyDescent="0.25">
      <c r="B51" s="40"/>
      <c r="C51" s="41"/>
      <c r="D51" s="41"/>
      <c r="E51" s="41"/>
      <c r="F51" s="41"/>
      <c r="G51" s="41"/>
      <c r="H51" s="41"/>
      <c r="I51" s="41"/>
      <c r="J51" s="42"/>
      <c r="K51" s="16" t="s">
        <v>85</v>
      </c>
      <c r="L51" s="20">
        <f t="shared" ref="L51:AH51" si="81">SUM(L7+L35+L44)</f>
        <v>159953620350.84927</v>
      </c>
      <c r="M51" s="20">
        <f t="shared" si="81"/>
        <v>0</v>
      </c>
      <c r="N51" s="20">
        <f>SUM(N7+N35+N44)</f>
        <v>159953620350.84927</v>
      </c>
      <c r="O51" s="20">
        <f t="shared" si="81"/>
        <v>9929116564.0699997</v>
      </c>
      <c r="P51" s="20">
        <f t="shared" si="81"/>
        <v>119848002446.45001</v>
      </c>
      <c r="Q51" s="20">
        <f t="shared" si="81"/>
        <v>40105617904.399277</v>
      </c>
      <c r="R51" s="20">
        <f t="shared" si="81"/>
        <v>109918885882.38</v>
      </c>
      <c r="S51" s="20">
        <f t="shared" si="81"/>
        <v>0</v>
      </c>
      <c r="T51" s="20">
        <f t="shared" si="81"/>
        <v>109918885882.38</v>
      </c>
      <c r="U51" s="20">
        <f t="shared" si="81"/>
        <v>50034734468.469269</v>
      </c>
      <c r="V51" s="20">
        <f t="shared" si="81"/>
        <v>86703607651.880005</v>
      </c>
      <c r="W51" s="20">
        <f t="shared" si="81"/>
        <v>9618330778.3699989</v>
      </c>
      <c r="X51" s="20">
        <f t="shared" si="81"/>
        <v>13596947452.129999</v>
      </c>
      <c r="Y51" s="20">
        <f t="shared" si="81"/>
        <v>9929116564.0699997</v>
      </c>
      <c r="Z51" s="20">
        <f t="shared" si="81"/>
        <v>0</v>
      </c>
      <c r="AA51" s="20">
        <f t="shared" si="81"/>
        <v>0</v>
      </c>
      <c r="AB51" s="20">
        <f t="shared" si="81"/>
        <v>0</v>
      </c>
      <c r="AC51" s="20">
        <f t="shared" si="81"/>
        <v>0</v>
      </c>
      <c r="AD51" s="20">
        <f t="shared" si="81"/>
        <v>0</v>
      </c>
      <c r="AE51" s="20">
        <f t="shared" si="81"/>
        <v>0</v>
      </c>
      <c r="AF51" s="20">
        <f t="shared" si="81"/>
        <v>0</v>
      </c>
      <c r="AG51" s="20">
        <f t="shared" si="81"/>
        <v>0</v>
      </c>
      <c r="AH51" s="20">
        <f t="shared" si="81"/>
        <v>119848002446.45001</v>
      </c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5">
    <mergeCell ref="AH5:AH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653876C7-514A-46CD-953A-8F16EC616E8D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D1DF-73D8-4C0E-830C-B43AED505A4F}">
  <sheetPr filterMode="1"/>
  <dimension ref="A1:VB282"/>
  <sheetViews>
    <sheetView showGridLines="0" tabSelected="1" zoomScale="98" zoomScaleNormal="98" workbookViewId="0">
      <selection activeCell="C2" sqref="C2"/>
    </sheetView>
  </sheetViews>
  <sheetFormatPr baseColWidth="10" defaultColWidth="9.1796875" defaultRowHeight="14.5" x14ac:dyDescent="0.25"/>
  <cols>
    <col min="1" max="1" width="3" style="130" customWidth="1"/>
    <col min="2" max="2" width="10.54296875" style="116" hidden="1" customWidth="1"/>
    <col min="3" max="3" width="82.6328125" style="46" customWidth="1"/>
    <col min="4" max="4" width="17.1796875" style="44" hidden="1" customWidth="1"/>
    <col min="5" max="5" width="16.26953125" style="44" hidden="1" customWidth="1"/>
    <col min="6" max="6" width="18.26953125" style="137" customWidth="1"/>
    <col min="7" max="7" width="17.36328125" style="137" customWidth="1"/>
    <col min="8" max="8" width="16.90625" style="137" bestFit="1" customWidth="1"/>
    <col min="9" max="9" width="17.1796875" style="44" hidden="1" customWidth="1"/>
    <col min="10" max="10" width="17.7265625" style="48" hidden="1" customWidth="1"/>
    <col min="11" max="11" width="13.7265625" style="49" hidden="1" customWidth="1"/>
    <col min="12" max="12" width="15.81640625" style="44" hidden="1" customWidth="1"/>
    <col min="13" max="13" width="15.7265625" style="44" hidden="1" customWidth="1"/>
    <col min="14" max="14" width="16.08984375" style="44" hidden="1" customWidth="1"/>
    <col min="15" max="15" width="17.08984375" style="44" hidden="1" customWidth="1"/>
    <col min="16" max="16" width="14.7265625" style="44" hidden="1" customWidth="1"/>
    <col min="17" max="87" width="0" style="44" hidden="1" customWidth="1"/>
    <col min="88" max="574" width="9.1796875" style="127"/>
    <col min="575" max="16384" width="9.1796875" style="44"/>
  </cols>
  <sheetData>
    <row r="1" spans="1:574" x14ac:dyDescent="0.25">
      <c r="B1" s="45"/>
      <c r="C1" s="45" t="s">
        <v>0</v>
      </c>
      <c r="I1" s="47"/>
      <c r="L1" s="47"/>
      <c r="M1" s="47"/>
      <c r="N1" s="47"/>
      <c r="O1" s="47"/>
    </row>
    <row r="2" spans="1:574" x14ac:dyDescent="0.25">
      <c r="B2" s="45"/>
      <c r="C2" s="45" t="s">
        <v>86</v>
      </c>
      <c r="I2" s="47"/>
      <c r="L2" s="47"/>
      <c r="M2" s="47"/>
      <c r="N2" s="47"/>
      <c r="O2" s="47"/>
    </row>
    <row r="3" spans="1:574" x14ac:dyDescent="0.25">
      <c r="B3" s="44"/>
      <c r="C3" s="45" t="str">
        <f>+'[5]Programa I'!A3</f>
        <v>DEL 01 DE ENERO AL 30 DE ABRIL 2020</v>
      </c>
      <c r="I3" s="47"/>
      <c r="L3" s="47"/>
      <c r="M3" s="47"/>
      <c r="N3" s="47"/>
      <c r="O3" s="47"/>
    </row>
    <row r="4" spans="1:574" x14ac:dyDescent="0.25">
      <c r="B4" s="45"/>
      <c r="C4" s="45" t="s">
        <v>2</v>
      </c>
      <c r="D4" s="49"/>
      <c r="I4" s="47"/>
      <c r="L4" s="47"/>
      <c r="M4" s="47"/>
      <c r="N4" s="47"/>
      <c r="O4" s="47"/>
    </row>
    <row r="5" spans="1:574" s="50" customFormat="1" ht="31" customHeight="1" x14ac:dyDescent="0.25">
      <c r="A5" s="131"/>
      <c r="B5" s="51" t="s">
        <v>87</v>
      </c>
      <c r="C5" s="133"/>
      <c r="D5" s="52" t="s">
        <v>88</v>
      </c>
      <c r="E5" s="53" t="s">
        <v>89</v>
      </c>
      <c r="F5" s="138" t="s">
        <v>7</v>
      </c>
      <c r="G5" s="139" t="s">
        <v>90</v>
      </c>
      <c r="H5" s="139" t="s">
        <v>91</v>
      </c>
      <c r="I5" s="55" t="s">
        <v>92</v>
      </c>
      <c r="J5" s="56"/>
      <c r="K5" s="49"/>
      <c r="L5" s="55" t="s">
        <v>9</v>
      </c>
      <c r="M5" s="54" t="s">
        <v>93</v>
      </c>
      <c r="N5" s="52" t="s">
        <v>11</v>
      </c>
      <c r="O5" s="52" t="s">
        <v>8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128"/>
      <c r="JZ5" s="128"/>
      <c r="KA5" s="128"/>
      <c r="KB5" s="128"/>
      <c r="KC5" s="128"/>
      <c r="KD5" s="128"/>
      <c r="KE5" s="128"/>
      <c r="KF5" s="128"/>
      <c r="KG5" s="128"/>
      <c r="KH5" s="128"/>
      <c r="KI5" s="128"/>
      <c r="KJ5" s="128"/>
      <c r="KK5" s="128"/>
      <c r="KL5" s="128"/>
      <c r="KM5" s="128"/>
      <c r="KN5" s="128"/>
      <c r="KO5" s="128"/>
      <c r="KP5" s="128"/>
      <c r="KQ5" s="128"/>
      <c r="KR5" s="128"/>
      <c r="KS5" s="128"/>
      <c r="KT5" s="128"/>
      <c r="KU5" s="128"/>
      <c r="KV5" s="128"/>
      <c r="KW5" s="128"/>
      <c r="KX5" s="128"/>
      <c r="KY5" s="128"/>
      <c r="KZ5" s="128"/>
      <c r="LA5" s="128"/>
      <c r="LB5" s="128"/>
      <c r="LC5" s="128"/>
      <c r="LD5" s="128"/>
      <c r="LE5" s="128"/>
      <c r="LF5" s="128"/>
      <c r="LG5" s="128"/>
      <c r="LH5" s="128"/>
      <c r="LI5" s="128"/>
      <c r="LJ5" s="128"/>
      <c r="LK5" s="128"/>
      <c r="LL5" s="128"/>
      <c r="LM5" s="128"/>
      <c r="LN5" s="128"/>
      <c r="LO5" s="128"/>
      <c r="LP5" s="128"/>
      <c r="LQ5" s="128"/>
      <c r="LR5" s="128"/>
      <c r="LS5" s="128"/>
      <c r="LT5" s="128"/>
      <c r="LU5" s="128"/>
      <c r="LV5" s="128"/>
      <c r="LW5" s="128"/>
      <c r="LX5" s="128"/>
      <c r="LY5" s="128"/>
      <c r="LZ5" s="128"/>
      <c r="MA5" s="128"/>
      <c r="MB5" s="128"/>
      <c r="MC5" s="128"/>
      <c r="MD5" s="128"/>
      <c r="ME5" s="128"/>
      <c r="MF5" s="128"/>
      <c r="MG5" s="128"/>
      <c r="MH5" s="128"/>
      <c r="MI5" s="128"/>
      <c r="MJ5" s="128"/>
      <c r="MK5" s="128"/>
      <c r="ML5" s="128"/>
      <c r="MM5" s="128"/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28"/>
      <c r="NR5" s="128"/>
      <c r="NS5" s="128"/>
      <c r="NT5" s="128"/>
      <c r="NU5" s="128"/>
      <c r="NV5" s="128"/>
      <c r="NW5" s="128"/>
      <c r="NX5" s="128"/>
      <c r="NY5" s="128"/>
      <c r="NZ5" s="128"/>
      <c r="OA5" s="128"/>
      <c r="OB5" s="128"/>
      <c r="OC5" s="128"/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28"/>
      <c r="PH5" s="128"/>
      <c r="PI5" s="128"/>
      <c r="PJ5" s="128"/>
      <c r="PK5" s="128"/>
      <c r="PL5" s="128"/>
      <c r="PM5" s="128"/>
      <c r="PN5" s="128"/>
      <c r="PO5" s="128"/>
      <c r="PP5" s="128"/>
      <c r="PQ5" s="128"/>
      <c r="PR5" s="128"/>
      <c r="PS5" s="128"/>
      <c r="PT5" s="128"/>
      <c r="PU5" s="128"/>
      <c r="PV5" s="128"/>
      <c r="PW5" s="128"/>
      <c r="PX5" s="128"/>
      <c r="PY5" s="128"/>
      <c r="PZ5" s="128"/>
      <c r="QA5" s="128"/>
      <c r="QB5" s="128"/>
      <c r="QC5" s="128"/>
      <c r="QD5" s="128"/>
      <c r="QE5" s="128"/>
      <c r="QF5" s="128"/>
      <c r="QG5" s="128"/>
      <c r="QH5" s="128"/>
      <c r="QI5" s="128"/>
      <c r="QJ5" s="128"/>
      <c r="QK5" s="128"/>
      <c r="QL5" s="128"/>
      <c r="QM5" s="128"/>
      <c r="QN5" s="128"/>
      <c r="QO5" s="128"/>
      <c r="QP5" s="128"/>
      <c r="QQ5" s="128"/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28"/>
      <c r="SN5" s="128"/>
      <c r="SO5" s="128"/>
      <c r="SP5" s="128"/>
      <c r="SQ5" s="128"/>
      <c r="SR5" s="128"/>
      <c r="SS5" s="128"/>
      <c r="ST5" s="128"/>
      <c r="SU5" s="128"/>
      <c r="SV5" s="128"/>
      <c r="SW5" s="128"/>
      <c r="SX5" s="128"/>
      <c r="SY5" s="128"/>
      <c r="SZ5" s="128"/>
      <c r="TA5" s="128"/>
      <c r="TB5" s="128"/>
      <c r="TC5" s="128"/>
      <c r="TD5" s="128"/>
      <c r="TE5" s="128"/>
      <c r="TF5" s="128"/>
      <c r="TG5" s="128"/>
      <c r="TH5" s="128"/>
      <c r="TI5" s="128"/>
      <c r="TJ5" s="128"/>
      <c r="TK5" s="128"/>
      <c r="TL5" s="128"/>
      <c r="TM5" s="128"/>
      <c r="TN5" s="128"/>
      <c r="TO5" s="128"/>
      <c r="TP5" s="128"/>
      <c r="TQ5" s="128"/>
      <c r="TR5" s="128"/>
      <c r="TS5" s="128"/>
      <c r="TT5" s="128"/>
      <c r="TU5" s="128"/>
      <c r="TV5" s="128"/>
      <c r="TW5" s="128"/>
      <c r="TX5" s="128"/>
      <c r="TY5" s="128"/>
      <c r="TZ5" s="128"/>
      <c r="UA5" s="128"/>
      <c r="UB5" s="128"/>
      <c r="UC5" s="128"/>
      <c r="UD5" s="128"/>
      <c r="UE5" s="128"/>
      <c r="UF5" s="128"/>
      <c r="UG5" s="128"/>
      <c r="UH5" s="128"/>
      <c r="UI5" s="128"/>
      <c r="UJ5" s="128"/>
      <c r="UK5" s="128"/>
      <c r="UL5" s="128"/>
      <c r="UM5" s="128"/>
      <c r="UN5" s="128"/>
      <c r="UO5" s="128"/>
      <c r="UP5" s="128"/>
      <c r="UQ5" s="128"/>
      <c r="UR5" s="128"/>
      <c r="US5" s="128"/>
      <c r="UT5" s="128"/>
      <c r="UU5" s="128"/>
      <c r="UV5" s="128"/>
      <c r="UW5" s="128"/>
      <c r="UX5" s="128"/>
      <c r="UY5" s="128"/>
      <c r="UZ5" s="128"/>
      <c r="VA5" s="128"/>
      <c r="VB5" s="128"/>
    </row>
    <row r="6" spans="1:574" s="50" customFormat="1" ht="24" hidden="1" customHeight="1" x14ac:dyDescent="0.25">
      <c r="B6" s="57"/>
      <c r="C6" s="58"/>
      <c r="D6" s="59"/>
      <c r="E6" s="60" t="s">
        <v>94</v>
      </c>
      <c r="F6" s="59"/>
      <c r="G6" s="61" t="s">
        <v>15</v>
      </c>
      <c r="H6" s="61" t="str">
        <f>+G6</f>
        <v>ABRIL</v>
      </c>
      <c r="I6" s="62" t="s">
        <v>95</v>
      </c>
      <c r="J6" s="63" t="s">
        <v>96</v>
      </c>
      <c r="K6" s="49"/>
      <c r="L6" s="64"/>
      <c r="M6" s="61" t="s">
        <v>97</v>
      </c>
      <c r="N6" s="59"/>
      <c r="O6" s="59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  <c r="IW6" s="128"/>
      <c r="IX6" s="128"/>
      <c r="IY6" s="128"/>
      <c r="IZ6" s="128"/>
      <c r="JA6" s="128"/>
      <c r="JB6" s="128"/>
      <c r="JC6" s="128"/>
      <c r="JD6" s="128"/>
      <c r="JE6" s="128"/>
      <c r="JF6" s="128"/>
      <c r="JG6" s="128"/>
      <c r="JH6" s="128"/>
      <c r="JI6" s="128"/>
      <c r="JJ6" s="128"/>
      <c r="JK6" s="128"/>
      <c r="JL6" s="128"/>
      <c r="JM6" s="128"/>
      <c r="JN6" s="128"/>
      <c r="JO6" s="128"/>
      <c r="JP6" s="128"/>
      <c r="JQ6" s="128"/>
      <c r="JR6" s="128"/>
      <c r="JS6" s="128"/>
      <c r="JT6" s="128"/>
      <c r="JU6" s="128"/>
      <c r="JV6" s="128"/>
      <c r="JW6" s="128"/>
      <c r="JX6" s="128"/>
      <c r="JY6" s="128"/>
      <c r="JZ6" s="128"/>
      <c r="KA6" s="128"/>
      <c r="KB6" s="128"/>
      <c r="KC6" s="128"/>
      <c r="KD6" s="128"/>
      <c r="KE6" s="128"/>
      <c r="KF6" s="128"/>
      <c r="KG6" s="128"/>
      <c r="KH6" s="128"/>
      <c r="KI6" s="128"/>
      <c r="KJ6" s="128"/>
      <c r="KK6" s="128"/>
      <c r="KL6" s="128"/>
      <c r="KM6" s="128"/>
      <c r="KN6" s="128"/>
      <c r="KO6" s="128"/>
      <c r="KP6" s="128"/>
      <c r="KQ6" s="128"/>
      <c r="KR6" s="128"/>
      <c r="KS6" s="128"/>
      <c r="KT6" s="128"/>
      <c r="KU6" s="128"/>
      <c r="KV6" s="128"/>
      <c r="KW6" s="128"/>
      <c r="KX6" s="128"/>
      <c r="KY6" s="128"/>
      <c r="KZ6" s="128"/>
      <c r="LA6" s="128"/>
      <c r="LB6" s="128"/>
      <c r="LC6" s="128"/>
      <c r="LD6" s="128"/>
      <c r="LE6" s="128"/>
      <c r="LF6" s="128"/>
      <c r="LG6" s="128"/>
      <c r="LH6" s="128"/>
      <c r="LI6" s="128"/>
      <c r="LJ6" s="128"/>
      <c r="LK6" s="128"/>
      <c r="LL6" s="128"/>
      <c r="LM6" s="128"/>
      <c r="LN6" s="128"/>
      <c r="LO6" s="128"/>
      <c r="LP6" s="128"/>
      <c r="LQ6" s="128"/>
      <c r="LR6" s="128"/>
      <c r="LS6" s="128"/>
      <c r="LT6" s="128"/>
      <c r="LU6" s="128"/>
      <c r="LV6" s="128"/>
      <c r="LW6" s="128"/>
      <c r="LX6" s="128"/>
      <c r="LY6" s="128"/>
      <c r="LZ6" s="128"/>
      <c r="MA6" s="128"/>
      <c r="MB6" s="128"/>
      <c r="MC6" s="128"/>
      <c r="MD6" s="128"/>
      <c r="ME6" s="128"/>
      <c r="MF6" s="128"/>
      <c r="MG6" s="128"/>
      <c r="MH6" s="128"/>
      <c r="MI6" s="128"/>
      <c r="MJ6" s="128"/>
      <c r="MK6" s="128"/>
      <c r="ML6" s="128"/>
      <c r="MM6" s="128"/>
      <c r="MN6" s="128"/>
      <c r="MO6" s="128"/>
      <c r="MP6" s="128"/>
      <c r="MQ6" s="128"/>
      <c r="MR6" s="128"/>
      <c r="MS6" s="128"/>
      <c r="MT6" s="128"/>
      <c r="MU6" s="128"/>
      <c r="MV6" s="128"/>
      <c r="MW6" s="128"/>
      <c r="MX6" s="128"/>
      <c r="MY6" s="128"/>
      <c r="MZ6" s="128"/>
      <c r="NA6" s="128"/>
      <c r="NB6" s="128"/>
      <c r="NC6" s="128"/>
      <c r="ND6" s="128"/>
      <c r="NE6" s="128"/>
      <c r="NF6" s="128"/>
      <c r="NG6" s="128"/>
      <c r="NH6" s="128"/>
      <c r="NI6" s="128"/>
      <c r="NJ6" s="128"/>
      <c r="NK6" s="128"/>
      <c r="NL6" s="128"/>
      <c r="NM6" s="128"/>
      <c r="NN6" s="128"/>
      <c r="NO6" s="128"/>
      <c r="NP6" s="128"/>
      <c r="NQ6" s="128"/>
      <c r="NR6" s="128"/>
      <c r="NS6" s="128"/>
      <c r="NT6" s="128"/>
      <c r="NU6" s="128"/>
      <c r="NV6" s="128"/>
      <c r="NW6" s="128"/>
      <c r="NX6" s="128"/>
      <c r="NY6" s="128"/>
      <c r="NZ6" s="128"/>
      <c r="OA6" s="128"/>
      <c r="OB6" s="128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28"/>
      <c r="PH6" s="128"/>
      <c r="PI6" s="128"/>
      <c r="PJ6" s="128"/>
      <c r="PK6" s="128"/>
      <c r="PL6" s="128"/>
      <c r="PM6" s="128"/>
      <c r="PN6" s="128"/>
      <c r="PO6" s="128"/>
      <c r="PP6" s="128"/>
      <c r="PQ6" s="128"/>
      <c r="PR6" s="128"/>
      <c r="PS6" s="128"/>
      <c r="PT6" s="128"/>
      <c r="PU6" s="128"/>
      <c r="PV6" s="128"/>
      <c r="PW6" s="128"/>
      <c r="PX6" s="128"/>
      <c r="PY6" s="128"/>
      <c r="PZ6" s="128"/>
      <c r="QA6" s="128"/>
      <c r="QB6" s="128"/>
      <c r="QC6" s="128"/>
      <c r="QD6" s="128"/>
      <c r="QE6" s="128"/>
      <c r="QF6" s="128"/>
      <c r="QG6" s="128"/>
      <c r="QH6" s="128"/>
      <c r="QI6" s="128"/>
      <c r="QJ6" s="128"/>
      <c r="QK6" s="128"/>
      <c r="QL6" s="128"/>
      <c r="QM6" s="128"/>
      <c r="QN6" s="128"/>
      <c r="QO6" s="128"/>
      <c r="QP6" s="128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28"/>
      <c r="SN6" s="128"/>
      <c r="SO6" s="128"/>
      <c r="SP6" s="128"/>
      <c r="SQ6" s="128"/>
      <c r="SR6" s="128"/>
      <c r="SS6" s="128"/>
      <c r="ST6" s="128"/>
      <c r="SU6" s="128"/>
      <c r="SV6" s="128"/>
      <c r="SW6" s="128"/>
      <c r="SX6" s="128"/>
      <c r="SY6" s="128"/>
      <c r="SZ6" s="128"/>
      <c r="TA6" s="128"/>
      <c r="TB6" s="128"/>
      <c r="TC6" s="128"/>
      <c r="TD6" s="128"/>
      <c r="TE6" s="128"/>
      <c r="TF6" s="128"/>
      <c r="TG6" s="128"/>
      <c r="TH6" s="128"/>
      <c r="TI6" s="128"/>
      <c r="TJ6" s="128"/>
      <c r="TK6" s="128"/>
      <c r="TL6" s="128"/>
      <c r="TM6" s="128"/>
      <c r="TN6" s="128"/>
      <c r="TO6" s="128"/>
      <c r="TP6" s="128"/>
      <c r="TQ6" s="128"/>
      <c r="TR6" s="128"/>
      <c r="TS6" s="128"/>
      <c r="TT6" s="128"/>
      <c r="TU6" s="128"/>
      <c r="TV6" s="128"/>
      <c r="TW6" s="128"/>
      <c r="TX6" s="128"/>
      <c r="TY6" s="128"/>
      <c r="TZ6" s="128"/>
      <c r="UA6" s="128"/>
      <c r="UB6" s="128"/>
      <c r="UC6" s="128"/>
      <c r="UD6" s="128"/>
      <c r="UE6" s="128"/>
      <c r="UF6" s="128"/>
      <c r="UG6" s="128"/>
      <c r="UH6" s="128"/>
      <c r="UI6" s="128"/>
      <c r="UJ6" s="128"/>
      <c r="UK6" s="128"/>
      <c r="UL6" s="128"/>
      <c r="UM6" s="128"/>
      <c r="UN6" s="128"/>
      <c r="UO6" s="128"/>
      <c r="UP6" s="128"/>
      <c r="UQ6" s="128"/>
      <c r="UR6" s="128"/>
      <c r="US6" s="128"/>
      <c r="UT6" s="128"/>
      <c r="UU6" s="128"/>
      <c r="UV6" s="128"/>
      <c r="UW6" s="128"/>
      <c r="UX6" s="128"/>
      <c r="UY6" s="128"/>
      <c r="UZ6" s="128"/>
      <c r="VA6" s="128"/>
      <c r="VB6" s="128"/>
    </row>
    <row r="7" spans="1:574" s="50" customFormat="1" x14ac:dyDescent="0.25">
      <c r="A7" s="131"/>
      <c r="B7" s="65">
        <v>0</v>
      </c>
      <c r="C7" s="134" t="s">
        <v>98</v>
      </c>
      <c r="D7" s="66">
        <f>+D8+D12+D17+D23+D29+D34</f>
        <v>4128388659.1909695</v>
      </c>
      <c r="E7" s="66">
        <f>+E8+E12+E17+E23+E29+E34</f>
        <v>107314386.67740068</v>
      </c>
      <c r="F7" s="140">
        <f t="shared" ref="F7" si="0">+F8+F12+F17+F23+F29+F34</f>
        <v>4235703045.8683701</v>
      </c>
      <c r="G7" s="141">
        <f>+G8+G12+G17+G23+G29+G34</f>
        <v>267235604.00999996</v>
      </c>
      <c r="H7" s="141">
        <f t="shared" ref="H7:I7" si="1">+H8+H12+H17+H23+H29+H34</f>
        <v>1289471527.21</v>
      </c>
      <c r="I7" s="68">
        <f t="shared" si="1"/>
        <v>2946231518.6583705</v>
      </c>
      <c r="J7" s="69">
        <f t="shared" ref="J7:J8" si="2">IF(F7=0,0,+I7/F7)</f>
        <v>0.69557083835992983</v>
      </c>
      <c r="K7" s="49"/>
      <c r="L7" s="67">
        <f t="shared" ref="L7:O7" si="3">+L8+L12+L17+L23+L29+L34</f>
        <v>267235604.00999996</v>
      </c>
      <c r="M7" s="68">
        <f t="shared" si="3"/>
        <v>1022235923.1999999</v>
      </c>
      <c r="N7" s="68">
        <f t="shared" si="3"/>
        <v>1289471527.21</v>
      </c>
      <c r="O7" s="68">
        <f t="shared" si="3"/>
        <v>2946231518.6583705</v>
      </c>
      <c r="P7" s="47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/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/>
      <c r="LP7" s="128"/>
      <c r="LQ7" s="128"/>
      <c r="LR7" s="128"/>
      <c r="LS7" s="128"/>
      <c r="LT7" s="128"/>
      <c r="LU7" s="128"/>
      <c r="LV7" s="128"/>
      <c r="LW7" s="128"/>
      <c r="LX7" s="128"/>
      <c r="LY7" s="128"/>
      <c r="LZ7" s="128"/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8"/>
      <c r="NR7" s="128"/>
      <c r="NS7" s="128"/>
      <c r="NT7" s="128"/>
      <c r="NU7" s="128"/>
      <c r="NV7" s="128"/>
      <c r="NW7" s="128"/>
      <c r="NX7" s="128"/>
      <c r="NY7" s="128"/>
      <c r="NZ7" s="128"/>
      <c r="OA7" s="128"/>
      <c r="OB7" s="128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28"/>
      <c r="PH7" s="128"/>
      <c r="PI7" s="128"/>
      <c r="PJ7" s="128"/>
      <c r="PK7" s="128"/>
      <c r="PL7" s="128"/>
      <c r="PM7" s="128"/>
      <c r="PN7" s="128"/>
      <c r="PO7" s="128"/>
      <c r="PP7" s="128"/>
      <c r="PQ7" s="128"/>
      <c r="PR7" s="128"/>
      <c r="PS7" s="128"/>
      <c r="PT7" s="128"/>
      <c r="PU7" s="128"/>
      <c r="PV7" s="128"/>
      <c r="PW7" s="128"/>
      <c r="PX7" s="128"/>
      <c r="PY7" s="128"/>
      <c r="PZ7" s="128"/>
      <c r="QA7" s="128"/>
      <c r="QB7" s="128"/>
      <c r="QC7" s="128"/>
      <c r="QD7" s="128"/>
      <c r="QE7" s="128"/>
      <c r="QF7" s="128"/>
      <c r="QG7" s="128"/>
      <c r="QH7" s="128"/>
      <c r="QI7" s="128"/>
      <c r="QJ7" s="128"/>
      <c r="QK7" s="128"/>
      <c r="QL7" s="128"/>
      <c r="QM7" s="128"/>
      <c r="QN7" s="128"/>
      <c r="QO7" s="128"/>
      <c r="QP7" s="128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28"/>
      <c r="SN7" s="128"/>
      <c r="SO7" s="128"/>
      <c r="SP7" s="128"/>
      <c r="SQ7" s="128"/>
      <c r="SR7" s="128"/>
      <c r="SS7" s="128"/>
      <c r="ST7" s="128"/>
      <c r="SU7" s="128"/>
      <c r="SV7" s="128"/>
      <c r="SW7" s="128"/>
      <c r="SX7" s="128"/>
      <c r="SY7" s="128"/>
      <c r="SZ7" s="128"/>
      <c r="TA7" s="128"/>
      <c r="TB7" s="128"/>
      <c r="TC7" s="128"/>
      <c r="TD7" s="128"/>
      <c r="TE7" s="128"/>
      <c r="TF7" s="128"/>
      <c r="TG7" s="128"/>
      <c r="TH7" s="128"/>
      <c r="TI7" s="128"/>
      <c r="TJ7" s="128"/>
      <c r="TK7" s="128"/>
      <c r="TL7" s="128"/>
      <c r="TM7" s="128"/>
      <c r="TN7" s="128"/>
      <c r="TO7" s="128"/>
      <c r="TP7" s="128"/>
      <c r="TQ7" s="128"/>
      <c r="TR7" s="128"/>
      <c r="TS7" s="128"/>
      <c r="TT7" s="128"/>
      <c r="TU7" s="128"/>
      <c r="TV7" s="128"/>
      <c r="TW7" s="128"/>
      <c r="TX7" s="128"/>
      <c r="TY7" s="128"/>
      <c r="TZ7" s="128"/>
      <c r="UA7" s="128"/>
      <c r="UB7" s="128"/>
      <c r="UC7" s="128"/>
      <c r="UD7" s="128"/>
      <c r="UE7" s="128"/>
      <c r="UF7" s="128"/>
      <c r="UG7" s="128"/>
      <c r="UH7" s="128"/>
      <c r="UI7" s="128"/>
      <c r="UJ7" s="128"/>
      <c r="UK7" s="128"/>
      <c r="UL7" s="128"/>
      <c r="UM7" s="128"/>
      <c r="UN7" s="128"/>
      <c r="UO7" s="128"/>
      <c r="UP7" s="128"/>
      <c r="UQ7" s="128"/>
      <c r="UR7" s="128"/>
      <c r="US7" s="128"/>
      <c r="UT7" s="128"/>
      <c r="UU7" s="128"/>
      <c r="UV7" s="128"/>
      <c r="UW7" s="128"/>
      <c r="UX7" s="128"/>
      <c r="UY7" s="128"/>
      <c r="UZ7" s="128"/>
      <c r="VA7" s="128"/>
      <c r="VB7" s="128"/>
    </row>
    <row r="8" spans="1:574" x14ac:dyDescent="0.25">
      <c r="B8" s="70">
        <v>0.01</v>
      </c>
      <c r="C8" s="143" t="s">
        <v>99</v>
      </c>
      <c r="D8" s="71">
        <f>SUM(D9:D11)</f>
        <v>1697802349.5200002</v>
      </c>
      <c r="E8" s="71">
        <f>SUM(E9:E11)</f>
        <v>77732103.980000004</v>
      </c>
      <c r="F8" s="144">
        <f t="shared" ref="F8:I8" si="4">SUM(F9:F11)</f>
        <v>1775534453.5000002</v>
      </c>
      <c r="G8" s="144">
        <f t="shared" si="4"/>
        <v>129957387.49999999</v>
      </c>
      <c r="H8" s="144">
        <f t="shared" si="4"/>
        <v>509804875.69000006</v>
      </c>
      <c r="I8" s="72">
        <f t="shared" si="4"/>
        <v>1265729577.8100004</v>
      </c>
      <c r="J8" s="73">
        <f t="shared" si="2"/>
        <v>0.71287243979689985</v>
      </c>
      <c r="L8" s="72">
        <f t="shared" ref="L8:O8" si="5">SUM(L9:L11)</f>
        <v>129957387.49999999</v>
      </c>
      <c r="M8" s="72">
        <f t="shared" si="5"/>
        <v>379847488.18999994</v>
      </c>
      <c r="N8" s="72">
        <f t="shared" si="5"/>
        <v>509804875.69</v>
      </c>
      <c r="O8" s="72">
        <f t="shared" si="5"/>
        <v>1265729577.8100004</v>
      </c>
      <c r="P8" s="47"/>
    </row>
    <row r="9" spans="1:574" hidden="1" x14ac:dyDescent="0.25">
      <c r="A9" s="44"/>
      <c r="B9" s="74" t="s">
        <v>100</v>
      </c>
      <c r="C9" s="75" t="s">
        <v>101</v>
      </c>
      <c r="D9" s="76">
        <f>+'[5]Presupuesto 2020'!U9</f>
        <v>1652425585.2000003</v>
      </c>
      <c r="E9" s="76">
        <f>+'[5]Programa I'!D9+'[5]Programa II'!D9+'[5]Programa III'!D9+'[5]Programa IV'!D9+'[5]Programa V'!D9</f>
        <v>27183025.98</v>
      </c>
      <c r="F9" s="77">
        <f>SUM(D9:E9)</f>
        <v>1679608611.1800003</v>
      </c>
      <c r="G9" s="77">
        <f>+'[5]Programa I'!F9+'[5]Programa II'!F9+'[5]Programa III'!F9+'[5]Programa IV'!F9+'[5]Programa V'!F9</f>
        <v>126141200.35999998</v>
      </c>
      <c r="H9" s="77">
        <f>+'[5]Total Programa'!U8</f>
        <v>496343131.03000003</v>
      </c>
      <c r="I9" s="77">
        <f>+F9-H9</f>
        <v>1183265480.1500003</v>
      </c>
      <c r="J9" s="78">
        <f>IF(F9=0,0,+I9/F9)</f>
        <v>0.70448881499762217</v>
      </c>
      <c r="L9" s="77">
        <f>+'[5]Programa I'!K9+'[5]Programa II'!K9+'[5]Programa III'!K9+'[5]Programa IV'!K9+'[5]Programa V'!K9</f>
        <v>126141200.35999998</v>
      </c>
      <c r="M9" s="77">
        <f>+'[5]Programa I'!L9+'[5]Programa II'!L9+'[5]Programa III'!L9+'[5]Programa IV'!L9+'[5]Programa V'!L9</f>
        <v>370201930.66999996</v>
      </c>
      <c r="N9" s="77">
        <f>SUM(L9:M9)</f>
        <v>496343131.02999997</v>
      </c>
      <c r="O9" s="77">
        <f>+F9-N9</f>
        <v>1183265480.1500003</v>
      </c>
      <c r="P9" s="47"/>
    </row>
    <row r="10" spans="1:574" hidden="1" x14ac:dyDescent="0.25">
      <c r="A10" s="44"/>
      <c r="B10" s="74" t="s">
        <v>102</v>
      </c>
      <c r="C10" s="75" t="s">
        <v>103</v>
      </c>
      <c r="D10" s="76">
        <f>+'[5]Presupuesto 2020'!U10</f>
        <v>17681531.039999999</v>
      </c>
      <c r="E10" s="76">
        <f>+'[5]Programa I'!D10+'[5]Programa II'!D10+'[5]Programa III'!D10+'[5]Programa IV'!D10+'[5]Programa V'!D10</f>
        <v>50549078</v>
      </c>
      <c r="F10" s="77">
        <f t="shared" ref="F10:F11" si="6">SUM(D10:E10)</f>
        <v>68230609.039999992</v>
      </c>
      <c r="G10" s="77">
        <f>+'[5]Programa I'!F10+'[5]Programa II'!F10+'[5]Programa III'!F10+'[5]Programa IV'!F10+'[5]Programa V'!F10</f>
        <v>3816187.1399999997</v>
      </c>
      <c r="H10" s="77">
        <f>+'[5]Total Programa'!U9</f>
        <v>8785574.7899999991</v>
      </c>
      <c r="I10" s="77">
        <f t="shared" ref="I10:I11" si="7">+F10-H10</f>
        <v>59445034.249999993</v>
      </c>
      <c r="J10" s="78">
        <f t="shared" ref="J10:J77" si="8">IF(F10=0,0,+I10/F10)</f>
        <v>0.87123704575391547</v>
      </c>
      <c r="L10" s="77">
        <f>+'[5]Programa I'!K10+'[5]Programa II'!K10+'[5]Programa III'!K10+'[5]Programa IV'!K10+'[5]Programa V'!K10</f>
        <v>3816187.1399999997</v>
      </c>
      <c r="M10" s="77">
        <f>+'[5]Programa I'!L10+'[5]Programa II'!L10+'[5]Programa III'!L10+'[5]Programa IV'!L10+'[5]Programa V'!L10</f>
        <v>4969387.6500000004</v>
      </c>
      <c r="N10" s="77">
        <f t="shared" ref="N10:N11" si="9">SUM(L10:M10)</f>
        <v>8785574.7899999991</v>
      </c>
      <c r="O10" s="77">
        <f>+F10-N10</f>
        <v>59445034.249999993</v>
      </c>
      <c r="P10" s="47"/>
    </row>
    <row r="11" spans="1:574" s="50" customFormat="1" hidden="1" x14ac:dyDescent="0.25">
      <c r="B11" s="74" t="s">
        <v>104</v>
      </c>
      <c r="C11" s="75" t="s">
        <v>105</v>
      </c>
      <c r="D11" s="76">
        <f>+'[5]Presupuesto 2020'!U11</f>
        <v>27695233.280000001</v>
      </c>
      <c r="E11" s="76">
        <f>+'[5]Programa I'!D11+'[5]Programa II'!D11+'[5]Programa III'!D11+'[5]Programa IV'!D11+'[5]Programa V'!D11</f>
        <v>0</v>
      </c>
      <c r="F11" s="77">
        <f t="shared" si="6"/>
        <v>27695233.280000001</v>
      </c>
      <c r="G11" s="77">
        <f>+'[5]Programa I'!F11+'[5]Programa II'!F11+'[5]Programa III'!F11+'[5]Programa IV'!F11+'[5]Programa V'!F11</f>
        <v>0</v>
      </c>
      <c r="H11" s="77">
        <f>+'[5]Total Programa'!U10</f>
        <v>4676169.87</v>
      </c>
      <c r="I11" s="77">
        <f t="shared" si="7"/>
        <v>23019063.41</v>
      </c>
      <c r="J11" s="78">
        <f t="shared" si="8"/>
        <v>0.83115614796511295</v>
      </c>
      <c r="K11" s="49"/>
      <c r="L11" s="77">
        <f>+'[5]Programa I'!K11+'[5]Programa II'!K11+'[5]Programa III'!K11+'[5]Programa IV'!K11+'[5]Programa V'!K11</f>
        <v>0</v>
      </c>
      <c r="M11" s="77">
        <f>+'[5]Programa I'!L11+'[5]Programa II'!L11+'[5]Programa III'!L11+'[5]Programa IV'!L11+'[5]Programa V'!L11</f>
        <v>4676169.87</v>
      </c>
      <c r="N11" s="77">
        <f t="shared" si="9"/>
        <v>4676169.87</v>
      </c>
      <c r="O11" s="77">
        <f>+F11-N11</f>
        <v>23019063.41</v>
      </c>
      <c r="P11" s="47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  <c r="IW11" s="128"/>
      <c r="IX11" s="128"/>
      <c r="IY11" s="128"/>
      <c r="IZ11" s="128"/>
      <c r="JA11" s="128"/>
      <c r="JB11" s="128"/>
      <c r="JC11" s="128"/>
      <c r="JD11" s="128"/>
      <c r="JE11" s="128"/>
      <c r="JF11" s="128"/>
      <c r="JG11" s="128"/>
      <c r="JH11" s="128"/>
      <c r="JI11" s="128"/>
      <c r="JJ11" s="128"/>
      <c r="JK11" s="128"/>
      <c r="JL11" s="128"/>
      <c r="JM11" s="128"/>
      <c r="JN11" s="128"/>
      <c r="JO11" s="128"/>
      <c r="JP11" s="128"/>
      <c r="JQ11" s="128"/>
      <c r="JR11" s="128"/>
      <c r="JS11" s="128"/>
      <c r="JT11" s="128"/>
      <c r="JU11" s="128"/>
      <c r="JV11" s="128"/>
      <c r="JW11" s="128"/>
      <c r="JX11" s="128"/>
      <c r="JY11" s="128"/>
      <c r="JZ11" s="128"/>
      <c r="KA11" s="128"/>
      <c r="KB11" s="128"/>
      <c r="KC11" s="128"/>
      <c r="KD11" s="128"/>
      <c r="KE11" s="128"/>
      <c r="KF11" s="128"/>
      <c r="KG11" s="128"/>
      <c r="KH11" s="128"/>
      <c r="KI11" s="128"/>
      <c r="KJ11" s="128"/>
      <c r="KK11" s="128"/>
      <c r="KL11" s="128"/>
      <c r="KM11" s="128"/>
      <c r="KN11" s="128"/>
      <c r="KO11" s="128"/>
      <c r="KP11" s="128"/>
      <c r="KQ11" s="128"/>
      <c r="KR11" s="128"/>
      <c r="KS11" s="128"/>
      <c r="KT11" s="128"/>
      <c r="KU11" s="128"/>
      <c r="KV11" s="128"/>
      <c r="KW11" s="128"/>
      <c r="KX11" s="128"/>
      <c r="KY11" s="128"/>
      <c r="KZ11" s="128"/>
      <c r="LA11" s="128"/>
      <c r="LB11" s="128"/>
      <c r="LC11" s="128"/>
      <c r="LD11" s="128"/>
      <c r="LE11" s="128"/>
      <c r="LF11" s="128"/>
      <c r="LG11" s="128"/>
      <c r="LH11" s="128"/>
      <c r="LI11" s="128"/>
      <c r="LJ11" s="128"/>
      <c r="LK11" s="128"/>
      <c r="LL11" s="128"/>
      <c r="LM11" s="128"/>
      <c r="LN11" s="128"/>
      <c r="LO11" s="128"/>
      <c r="LP11" s="128"/>
      <c r="LQ11" s="128"/>
      <c r="LR11" s="128"/>
      <c r="LS11" s="128"/>
      <c r="LT11" s="128"/>
      <c r="LU11" s="128"/>
      <c r="LV11" s="128"/>
      <c r="LW11" s="128"/>
      <c r="LX11" s="128"/>
      <c r="LY11" s="128"/>
      <c r="LZ11" s="128"/>
      <c r="MA11" s="128"/>
      <c r="MB11" s="128"/>
      <c r="MC11" s="128"/>
      <c r="MD11" s="128"/>
      <c r="ME11" s="128"/>
      <c r="MF11" s="128"/>
      <c r="MG11" s="128"/>
      <c r="MH11" s="128"/>
      <c r="MI11" s="128"/>
      <c r="MJ11" s="128"/>
      <c r="MK11" s="128"/>
      <c r="ML11" s="128"/>
      <c r="MM11" s="128"/>
      <c r="MN11" s="128"/>
      <c r="MO11" s="128"/>
      <c r="MP11" s="128"/>
      <c r="MQ11" s="128"/>
      <c r="MR11" s="128"/>
      <c r="MS11" s="128"/>
      <c r="MT11" s="128"/>
      <c r="MU11" s="128"/>
      <c r="MV11" s="128"/>
      <c r="MW11" s="128"/>
      <c r="MX11" s="128"/>
      <c r="MY11" s="128"/>
      <c r="MZ11" s="128"/>
      <c r="NA11" s="128"/>
      <c r="NB11" s="128"/>
      <c r="NC11" s="128"/>
      <c r="ND11" s="128"/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  <c r="NS11" s="128"/>
      <c r="NT11" s="128"/>
      <c r="NU11" s="128"/>
      <c r="NV11" s="128"/>
      <c r="NW11" s="128"/>
      <c r="NX11" s="128"/>
      <c r="NY11" s="128"/>
      <c r="NZ11" s="128"/>
      <c r="OA11" s="128"/>
      <c r="OB11" s="128"/>
      <c r="OC11" s="128"/>
      <c r="OD11" s="128"/>
      <c r="OE11" s="128"/>
      <c r="OF11" s="128"/>
      <c r="OG11" s="128"/>
      <c r="OH11" s="128"/>
      <c r="OI11" s="128"/>
      <c r="OJ11" s="128"/>
      <c r="OK11" s="128"/>
      <c r="OL11" s="128"/>
      <c r="OM11" s="128"/>
      <c r="ON11" s="128"/>
      <c r="OO11" s="128"/>
      <c r="OP11" s="128"/>
      <c r="OQ11" s="128"/>
      <c r="OR11" s="128"/>
      <c r="OS11" s="128"/>
      <c r="OT11" s="128"/>
      <c r="OU11" s="128"/>
      <c r="OV11" s="128"/>
      <c r="OW11" s="128"/>
      <c r="OX11" s="128"/>
      <c r="OY11" s="128"/>
      <c r="OZ11" s="128"/>
      <c r="PA11" s="128"/>
      <c r="PB11" s="128"/>
      <c r="PC11" s="128"/>
      <c r="PD11" s="128"/>
      <c r="PE11" s="128"/>
      <c r="PF11" s="128"/>
      <c r="PG11" s="128"/>
      <c r="PH11" s="128"/>
      <c r="PI11" s="128"/>
      <c r="PJ11" s="128"/>
      <c r="PK11" s="128"/>
      <c r="PL11" s="128"/>
      <c r="PM11" s="128"/>
      <c r="PN11" s="128"/>
      <c r="PO11" s="128"/>
      <c r="PP11" s="128"/>
      <c r="PQ11" s="128"/>
      <c r="PR11" s="128"/>
      <c r="PS11" s="128"/>
      <c r="PT11" s="128"/>
      <c r="PU11" s="128"/>
      <c r="PV11" s="128"/>
      <c r="PW11" s="128"/>
      <c r="PX11" s="128"/>
      <c r="PY11" s="128"/>
      <c r="PZ11" s="128"/>
      <c r="QA11" s="128"/>
      <c r="QB11" s="128"/>
      <c r="QC11" s="128"/>
      <c r="QD11" s="128"/>
      <c r="QE11" s="128"/>
      <c r="QF11" s="128"/>
      <c r="QG11" s="128"/>
      <c r="QH11" s="128"/>
      <c r="QI11" s="128"/>
      <c r="QJ11" s="128"/>
      <c r="QK11" s="128"/>
      <c r="QL11" s="128"/>
      <c r="QM11" s="128"/>
      <c r="QN11" s="128"/>
      <c r="QO11" s="128"/>
      <c r="QP11" s="128"/>
      <c r="QQ11" s="128"/>
      <c r="QR11" s="128"/>
      <c r="QS11" s="128"/>
      <c r="QT11" s="128"/>
      <c r="QU11" s="128"/>
      <c r="QV11" s="128"/>
      <c r="QW11" s="128"/>
      <c r="QX11" s="128"/>
      <c r="QY11" s="128"/>
      <c r="QZ11" s="128"/>
      <c r="RA11" s="128"/>
      <c r="RB11" s="128"/>
      <c r="RC11" s="128"/>
      <c r="RD11" s="128"/>
      <c r="RE11" s="128"/>
      <c r="RF11" s="128"/>
      <c r="RG11" s="128"/>
      <c r="RH11" s="128"/>
      <c r="RI11" s="128"/>
      <c r="RJ11" s="128"/>
      <c r="RK11" s="128"/>
      <c r="RL11" s="128"/>
      <c r="RM11" s="128"/>
      <c r="RN11" s="128"/>
      <c r="RO11" s="128"/>
      <c r="RP11" s="128"/>
      <c r="RQ11" s="128"/>
      <c r="RR11" s="128"/>
      <c r="RS11" s="128"/>
      <c r="RT11" s="128"/>
      <c r="RU11" s="128"/>
      <c r="RV11" s="128"/>
      <c r="RW11" s="128"/>
      <c r="RX11" s="128"/>
      <c r="RY11" s="128"/>
      <c r="RZ11" s="128"/>
      <c r="SA11" s="128"/>
      <c r="SB11" s="128"/>
      <c r="SC11" s="128"/>
      <c r="SD11" s="128"/>
      <c r="SE11" s="128"/>
      <c r="SF11" s="128"/>
      <c r="SG11" s="128"/>
      <c r="SH11" s="128"/>
      <c r="SI11" s="128"/>
      <c r="SJ11" s="128"/>
      <c r="SK11" s="128"/>
      <c r="SL11" s="128"/>
      <c r="SM11" s="128"/>
      <c r="SN11" s="128"/>
      <c r="SO11" s="128"/>
      <c r="SP11" s="128"/>
      <c r="SQ11" s="128"/>
      <c r="SR11" s="128"/>
      <c r="SS11" s="128"/>
      <c r="ST11" s="128"/>
      <c r="SU11" s="128"/>
      <c r="SV11" s="128"/>
      <c r="SW11" s="128"/>
      <c r="SX11" s="128"/>
      <c r="SY11" s="128"/>
      <c r="SZ11" s="128"/>
      <c r="TA11" s="128"/>
      <c r="TB11" s="128"/>
      <c r="TC11" s="128"/>
      <c r="TD11" s="128"/>
      <c r="TE11" s="128"/>
      <c r="TF11" s="128"/>
      <c r="TG11" s="128"/>
      <c r="TH11" s="128"/>
      <c r="TI11" s="128"/>
      <c r="TJ11" s="128"/>
      <c r="TK11" s="128"/>
      <c r="TL11" s="128"/>
      <c r="TM11" s="128"/>
      <c r="TN11" s="128"/>
      <c r="TO11" s="128"/>
      <c r="TP11" s="128"/>
      <c r="TQ11" s="128"/>
      <c r="TR11" s="128"/>
      <c r="TS11" s="128"/>
      <c r="TT11" s="128"/>
      <c r="TU11" s="128"/>
      <c r="TV11" s="128"/>
      <c r="TW11" s="128"/>
      <c r="TX11" s="128"/>
      <c r="TY11" s="128"/>
      <c r="TZ11" s="128"/>
      <c r="UA11" s="128"/>
      <c r="UB11" s="128"/>
      <c r="UC11" s="128"/>
      <c r="UD11" s="128"/>
      <c r="UE11" s="128"/>
      <c r="UF11" s="128"/>
      <c r="UG11" s="128"/>
      <c r="UH11" s="128"/>
      <c r="UI11" s="128"/>
      <c r="UJ11" s="128"/>
      <c r="UK11" s="128"/>
      <c r="UL11" s="128"/>
      <c r="UM11" s="128"/>
      <c r="UN11" s="128"/>
      <c r="UO11" s="128"/>
      <c r="UP11" s="128"/>
      <c r="UQ11" s="128"/>
      <c r="UR11" s="128"/>
      <c r="US11" s="128"/>
      <c r="UT11" s="128"/>
      <c r="UU11" s="128"/>
      <c r="UV11" s="128"/>
      <c r="UW11" s="128"/>
      <c r="UX11" s="128"/>
      <c r="UY11" s="128"/>
      <c r="UZ11" s="128"/>
      <c r="VA11" s="128"/>
      <c r="VB11" s="128"/>
    </row>
    <row r="12" spans="1:574" x14ac:dyDescent="0.25">
      <c r="B12" s="70">
        <v>0.02</v>
      </c>
      <c r="C12" s="143" t="s">
        <v>106</v>
      </c>
      <c r="D12" s="71">
        <f>SUM(D13:D16)</f>
        <v>185266203.03</v>
      </c>
      <c r="E12" s="71">
        <f>SUM(E13:E16)</f>
        <v>0</v>
      </c>
      <c r="F12" s="144">
        <f t="shared" ref="F12:I12" si="10">SUM(F13:F16)</f>
        <v>185266203.03</v>
      </c>
      <c r="G12" s="144">
        <f t="shared" si="10"/>
        <v>11760965.9</v>
      </c>
      <c r="H12" s="144">
        <f t="shared" si="10"/>
        <v>36542332.899999999</v>
      </c>
      <c r="I12" s="72">
        <f t="shared" si="10"/>
        <v>148723870.13</v>
      </c>
      <c r="J12" s="73">
        <f t="shared" si="8"/>
        <v>0.80275769513081274</v>
      </c>
      <c r="L12" s="72">
        <f t="shared" ref="L12:O12" si="11">SUM(L13:L16)</f>
        <v>11760965.9</v>
      </c>
      <c r="M12" s="72">
        <f t="shared" si="11"/>
        <v>24781367</v>
      </c>
      <c r="N12" s="72">
        <f t="shared" si="11"/>
        <v>36542332.899999999</v>
      </c>
      <c r="O12" s="72">
        <f t="shared" si="11"/>
        <v>148723870.13</v>
      </c>
      <c r="P12" s="47"/>
    </row>
    <row r="13" spans="1:574" hidden="1" x14ac:dyDescent="0.25">
      <c r="A13" s="44"/>
      <c r="B13" s="74" t="s">
        <v>107</v>
      </c>
      <c r="C13" s="75" t="s">
        <v>108</v>
      </c>
      <c r="D13" s="76">
        <f>+'[5]Presupuesto 2020'!U13</f>
        <v>27440000</v>
      </c>
      <c r="E13" s="76">
        <f>+'[5]Programa I'!D13+'[5]Programa II'!D13+'[5]Programa III'!D13+'[5]Programa IV'!D13+'[5]Programa V'!D13</f>
        <v>0</v>
      </c>
      <c r="F13" s="77">
        <f t="shared" ref="F13:F16" si="12">SUM(D13:E13)</f>
        <v>27440000</v>
      </c>
      <c r="G13" s="77">
        <f>+'[5]Programa I'!F13+'[5]Programa II'!F13+'[5]Programa III'!F13+'[5]Programa IV'!F13+'[5]Programa V'!F13</f>
        <v>441755.9</v>
      </c>
      <c r="H13" s="77">
        <f>+'[5]Total Programa'!U12</f>
        <v>2511471.37</v>
      </c>
      <c r="I13" s="77">
        <f t="shared" ref="I13:I16" si="13">+F13-H13</f>
        <v>24928528.629999999</v>
      </c>
      <c r="J13" s="78">
        <f t="shared" si="8"/>
        <v>0.90847407543731773</v>
      </c>
      <c r="L13" s="77">
        <f>+'[5]Programa I'!K13+'[5]Programa II'!K13+'[5]Programa III'!K13+'[5]Programa IV'!K13+'[5]Programa V'!K13</f>
        <v>441755.9</v>
      </c>
      <c r="M13" s="77">
        <f>+'[5]Programa I'!L13+'[5]Programa II'!L13+'[5]Programa III'!L13+'[5]Programa IV'!L13+'[5]Programa V'!L13</f>
        <v>2069715.47</v>
      </c>
      <c r="N13" s="77">
        <f t="shared" ref="N13:N16" si="14">SUM(L13:M13)</f>
        <v>2511471.37</v>
      </c>
      <c r="O13" s="77">
        <f>+F13-N13</f>
        <v>24928528.629999999</v>
      </c>
      <c r="P13" s="47"/>
    </row>
    <row r="14" spans="1:574" hidden="1" x14ac:dyDescent="0.25">
      <c r="A14" s="44"/>
      <c r="B14" s="74" t="s">
        <v>109</v>
      </c>
      <c r="C14" s="75" t="s">
        <v>110</v>
      </c>
      <c r="D14" s="76">
        <f>+'[5]Presupuesto 2020'!U14</f>
        <v>16964923.030000001</v>
      </c>
      <c r="E14" s="76">
        <f>+'[5]Programa I'!D14+'[5]Programa II'!D14+'[5]Programa III'!D14+'[5]Programa IV'!D14+'[5]Programa V'!D14</f>
        <v>0</v>
      </c>
      <c r="F14" s="77">
        <f t="shared" si="12"/>
        <v>16964923.030000001</v>
      </c>
      <c r="G14" s="77">
        <f>+'[5]Programa I'!F14+'[5]Programa II'!F14+'[5]Programa III'!F14+'[5]Programa IV'!F14+'[5]Programa V'!F14</f>
        <v>0</v>
      </c>
      <c r="H14" s="77">
        <f>+'[5]Total Programa'!U13</f>
        <v>73231.53</v>
      </c>
      <c r="I14" s="77">
        <f t="shared" si="13"/>
        <v>16891691.5</v>
      </c>
      <c r="J14" s="78">
        <f t="shared" si="8"/>
        <v>0.99568335618909076</v>
      </c>
      <c r="L14" s="77">
        <f>+'[5]Programa I'!K14+'[5]Programa II'!K14+'[5]Programa III'!K14+'[5]Programa IV'!K14+'[5]Programa V'!K14</f>
        <v>0</v>
      </c>
      <c r="M14" s="77">
        <f>+'[5]Programa I'!L14+'[5]Programa II'!L14+'[5]Programa III'!L14+'[5]Programa IV'!L14+'[5]Programa V'!L14</f>
        <v>73231.53</v>
      </c>
      <c r="N14" s="77">
        <f t="shared" si="14"/>
        <v>73231.53</v>
      </c>
      <c r="O14" s="77">
        <f>+F14-N14</f>
        <v>16891691.5</v>
      </c>
      <c r="P14" s="47"/>
    </row>
    <row r="15" spans="1:574" hidden="1" x14ac:dyDescent="0.25">
      <c r="A15" s="44"/>
      <c r="B15" s="74" t="s">
        <v>111</v>
      </c>
      <c r="C15" s="75" t="s">
        <v>112</v>
      </c>
      <c r="D15" s="76">
        <f>+'[5]Presupuesto 2020'!U15</f>
        <v>0</v>
      </c>
      <c r="E15" s="76">
        <f>+'[5]Programa I'!D15+'[5]Programa II'!D15+'[5]Programa III'!D15+'[5]Programa IV'!D15+'[5]Programa V'!D15</f>
        <v>0</v>
      </c>
      <c r="F15" s="77">
        <f t="shared" si="12"/>
        <v>0</v>
      </c>
      <c r="G15" s="77">
        <f>+'[5]Programa I'!F15+'[5]Programa II'!F15+'[5]Programa III'!F15+'[5]Programa IV'!F15+'[5]Programa V'!F15</f>
        <v>0</v>
      </c>
      <c r="H15" s="77">
        <f>+'[5]Total Programa'!U14</f>
        <v>0</v>
      </c>
      <c r="I15" s="77">
        <f t="shared" si="13"/>
        <v>0</v>
      </c>
      <c r="J15" s="78">
        <f t="shared" si="8"/>
        <v>0</v>
      </c>
      <c r="K15" s="44"/>
      <c r="L15" s="77">
        <f>+'[5]Programa I'!K15+'[5]Programa II'!K15+'[5]Programa III'!K15+'[5]Programa IV'!K15+'[5]Programa V'!K15</f>
        <v>0</v>
      </c>
      <c r="M15" s="77">
        <f>+'[5]Programa I'!L15+'[5]Programa II'!L15+'[5]Programa III'!L15+'[5]Programa IV'!L15+'[5]Programa V'!L15</f>
        <v>0</v>
      </c>
      <c r="N15" s="77">
        <f t="shared" si="14"/>
        <v>0</v>
      </c>
      <c r="O15" s="77">
        <f>+F15-N15</f>
        <v>0</v>
      </c>
      <c r="P15" s="47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  <c r="LZ15" s="44"/>
      <c r="MA15" s="44"/>
      <c r="MB15" s="44"/>
      <c r="MC15" s="44"/>
      <c r="MD15" s="44"/>
      <c r="ME15" s="44"/>
      <c r="MF15" s="44"/>
      <c r="MG15" s="44"/>
      <c r="MH15" s="44"/>
      <c r="MI15" s="44"/>
      <c r="MJ15" s="44"/>
      <c r="MK15" s="44"/>
      <c r="ML15" s="44"/>
      <c r="MM15" s="44"/>
      <c r="MN15" s="44"/>
      <c r="MO15" s="44"/>
      <c r="MP15" s="44"/>
      <c r="MQ15" s="44"/>
      <c r="MR15" s="44"/>
      <c r="MS15" s="44"/>
      <c r="MT15" s="44"/>
      <c r="MU15" s="44"/>
      <c r="MV15" s="44"/>
      <c r="MW15" s="44"/>
      <c r="MX15" s="44"/>
      <c r="MY15" s="44"/>
      <c r="MZ15" s="44"/>
      <c r="NA15" s="44"/>
      <c r="NB15" s="44"/>
      <c r="NC15" s="44"/>
      <c r="ND15" s="44"/>
      <c r="NE15" s="44"/>
      <c r="NF15" s="44"/>
      <c r="NG15" s="44"/>
      <c r="NH15" s="44"/>
      <c r="NI15" s="44"/>
      <c r="NJ15" s="44"/>
      <c r="NK15" s="44"/>
      <c r="NL15" s="44"/>
      <c r="NM15" s="44"/>
      <c r="NN15" s="44"/>
      <c r="NO15" s="44"/>
      <c r="NP15" s="44"/>
      <c r="NQ15" s="44"/>
      <c r="NR15" s="44"/>
      <c r="NS15" s="44"/>
      <c r="NT15" s="44"/>
      <c r="NU15" s="44"/>
      <c r="NV15" s="44"/>
      <c r="NW15" s="44"/>
      <c r="NX15" s="44"/>
      <c r="NY15" s="44"/>
      <c r="NZ15" s="44"/>
      <c r="OA15" s="44"/>
      <c r="OB15" s="44"/>
      <c r="OC15" s="44"/>
      <c r="OD15" s="44"/>
      <c r="OE15" s="44"/>
      <c r="OF15" s="44"/>
      <c r="OG15" s="44"/>
      <c r="OH15" s="44"/>
      <c r="OI15" s="44"/>
      <c r="OJ15" s="44"/>
      <c r="OK15" s="44"/>
      <c r="OL15" s="44"/>
      <c r="OM15" s="44"/>
      <c r="ON15" s="44"/>
      <c r="OO15" s="44"/>
      <c r="OP15" s="44"/>
      <c r="OQ15" s="44"/>
      <c r="OR15" s="44"/>
      <c r="OS15" s="44"/>
      <c r="OT15" s="44"/>
      <c r="OU15" s="44"/>
      <c r="OV15" s="44"/>
      <c r="OW15" s="44"/>
      <c r="OX15" s="44"/>
      <c r="OY15" s="44"/>
      <c r="OZ15" s="44"/>
      <c r="PA15" s="44"/>
      <c r="PB15" s="44"/>
      <c r="PC15" s="44"/>
      <c r="PD15" s="44"/>
      <c r="PE15" s="44"/>
      <c r="PF15" s="44"/>
      <c r="PG15" s="44"/>
      <c r="PH15" s="44"/>
      <c r="PI15" s="44"/>
      <c r="PJ15" s="44"/>
      <c r="PK15" s="44"/>
      <c r="PL15" s="44"/>
      <c r="PM15" s="44"/>
      <c r="PN15" s="44"/>
      <c r="PO15" s="44"/>
      <c r="PP15" s="44"/>
      <c r="PQ15" s="44"/>
      <c r="PR15" s="44"/>
      <c r="PS15" s="44"/>
      <c r="PT15" s="44"/>
      <c r="PU15" s="44"/>
      <c r="PV15" s="44"/>
      <c r="PW15" s="44"/>
      <c r="PX15" s="44"/>
      <c r="PY15" s="44"/>
      <c r="PZ15" s="44"/>
      <c r="QA15" s="44"/>
      <c r="QB15" s="44"/>
      <c r="QC15" s="44"/>
      <c r="QD15" s="44"/>
      <c r="QE15" s="44"/>
      <c r="QF15" s="44"/>
      <c r="QG15" s="44"/>
      <c r="QH15" s="44"/>
      <c r="QI15" s="44"/>
      <c r="QJ15" s="44"/>
      <c r="QK15" s="44"/>
      <c r="QL15" s="44"/>
      <c r="QM15" s="44"/>
      <c r="QN15" s="44"/>
      <c r="QO15" s="44"/>
      <c r="QP15" s="44"/>
      <c r="QQ15" s="44"/>
      <c r="QR15" s="44"/>
      <c r="QS15" s="44"/>
      <c r="QT15" s="44"/>
      <c r="QU15" s="44"/>
      <c r="QV15" s="44"/>
      <c r="QW15" s="44"/>
      <c r="QX15" s="44"/>
      <c r="QY15" s="44"/>
      <c r="QZ15" s="44"/>
      <c r="RA15" s="44"/>
      <c r="RB15" s="44"/>
      <c r="RC15" s="44"/>
      <c r="RD15" s="44"/>
      <c r="RE15" s="44"/>
      <c r="RF15" s="44"/>
      <c r="RG15" s="44"/>
      <c r="RH15" s="44"/>
      <c r="RI15" s="44"/>
      <c r="RJ15" s="44"/>
      <c r="RK15" s="44"/>
      <c r="RL15" s="44"/>
      <c r="RM15" s="44"/>
      <c r="RN15" s="44"/>
      <c r="RO15" s="44"/>
      <c r="RP15" s="44"/>
      <c r="RQ15" s="44"/>
      <c r="RR15" s="44"/>
      <c r="RS15" s="44"/>
      <c r="RT15" s="44"/>
      <c r="RU15" s="44"/>
      <c r="RV15" s="44"/>
      <c r="RW15" s="44"/>
      <c r="RX15" s="44"/>
      <c r="RY15" s="44"/>
      <c r="RZ15" s="44"/>
      <c r="SA15" s="44"/>
      <c r="SB15" s="44"/>
      <c r="SC15" s="44"/>
      <c r="SD15" s="44"/>
      <c r="SE15" s="44"/>
      <c r="SF15" s="44"/>
      <c r="SG15" s="44"/>
      <c r="SH15" s="44"/>
      <c r="SI15" s="44"/>
      <c r="SJ15" s="44"/>
      <c r="SK15" s="44"/>
      <c r="SL15" s="44"/>
      <c r="SM15" s="44"/>
      <c r="SN15" s="44"/>
      <c r="SO15" s="44"/>
      <c r="SP15" s="44"/>
      <c r="SQ15" s="44"/>
      <c r="SR15" s="44"/>
      <c r="SS15" s="44"/>
      <c r="ST15" s="44"/>
      <c r="SU15" s="44"/>
      <c r="SV15" s="44"/>
      <c r="SW15" s="44"/>
      <c r="SX15" s="44"/>
      <c r="SY15" s="44"/>
      <c r="SZ15" s="44"/>
      <c r="TA15" s="44"/>
      <c r="TB15" s="44"/>
      <c r="TC15" s="44"/>
      <c r="TD15" s="44"/>
      <c r="TE15" s="44"/>
      <c r="TF15" s="44"/>
      <c r="TG15" s="44"/>
      <c r="TH15" s="44"/>
      <c r="TI15" s="44"/>
      <c r="TJ15" s="44"/>
      <c r="TK15" s="44"/>
      <c r="TL15" s="44"/>
      <c r="TM15" s="44"/>
      <c r="TN15" s="44"/>
      <c r="TO15" s="44"/>
      <c r="TP15" s="44"/>
      <c r="TQ15" s="44"/>
      <c r="TR15" s="44"/>
      <c r="TS15" s="44"/>
      <c r="TT15" s="44"/>
      <c r="TU15" s="44"/>
      <c r="TV15" s="44"/>
      <c r="TW15" s="44"/>
      <c r="TX15" s="44"/>
      <c r="TY15" s="44"/>
      <c r="TZ15" s="44"/>
      <c r="UA15" s="44"/>
      <c r="UB15" s="44"/>
      <c r="UC15" s="44"/>
      <c r="UD15" s="44"/>
      <c r="UE15" s="44"/>
      <c r="UF15" s="44"/>
      <c r="UG15" s="44"/>
      <c r="UH15" s="44"/>
      <c r="UI15" s="44"/>
      <c r="UJ15" s="44"/>
      <c r="UK15" s="44"/>
      <c r="UL15" s="44"/>
      <c r="UM15" s="44"/>
      <c r="UN15" s="44"/>
      <c r="UO15" s="44"/>
      <c r="UP15" s="44"/>
      <c r="UQ15" s="44"/>
      <c r="UR15" s="44"/>
      <c r="US15" s="44"/>
      <c r="UT15" s="44"/>
      <c r="UU15" s="44"/>
      <c r="UV15" s="44"/>
      <c r="UW15" s="44"/>
      <c r="UX15" s="44"/>
      <c r="UY15" s="44"/>
      <c r="UZ15" s="44"/>
      <c r="VA15" s="44"/>
      <c r="VB15" s="44"/>
    </row>
    <row r="16" spans="1:574" s="50" customFormat="1" hidden="1" x14ac:dyDescent="0.25">
      <c r="B16" s="74" t="s">
        <v>113</v>
      </c>
      <c r="C16" s="75" t="s">
        <v>114</v>
      </c>
      <c r="D16" s="76">
        <f>+'[5]Presupuesto 2020'!U16</f>
        <v>140861280</v>
      </c>
      <c r="E16" s="76">
        <f>+'[5]Programa I'!D16+'[5]Programa II'!D16+'[5]Programa III'!D16+'[5]Programa IV'!D16+'[5]Programa V'!D16</f>
        <v>0</v>
      </c>
      <c r="F16" s="77">
        <f t="shared" si="12"/>
        <v>140861280</v>
      </c>
      <c r="G16" s="77">
        <f>+'[5]Programa I'!F16+'[5]Programa II'!F16+'[5]Programa III'!F16+'[5]Programa IV'!F16+'[5]Programa V'!F16</f>
        <v>11319210</v>
      </c>
      <c r="H16" s="77">
        <f>+'[5]Total Programa'!U15</f>
        <v>33957630</v>
      </c>
      <c r="I16" s="77">
        <f t="shared" si="13"/>
        <v>106903650</v>
      </c>
      <c r="J16" s="78">
        <f t="shared" si="8"/>
        <v>0.7589285714285714</v>
      </c>
      <c r="K16" s="49"/>
      <c r="L16" s="77">
        <f>+'[5]Programa I'!K16+'[5]Programa II'!K16+'[5]Programa III'!K16+'[5]Programa IV'!K16+'[5]Programa V'!K16</f>
        <v>11319210</v>
      </c>
      <c r="M16" s="77">
        <f>+'[5]Programa I'!L16+'[5]Programa II'!L16+'[5]Programa III'!L16+'[5]Programa IV'!L16+'[5]Programa V'!L16</f>
        <v>22638420</v>
      </c>
      <c r="N16" s="77">
        <f t="shared" si="14"/>
        <v>33957630</v>
      </c>
      <c r="O16" s="77">
        <f>+F16-N16</f>
        <v>106903650</v>
      </c>
      <c r="P16" s="47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  <c r="IW16" s="128"/>
      <c r="IX16" s="128"/>
      <c r="IY16" s="128"/>
      <c r="IZ16" s="128"/>
      <c r="JA16" s="128"/>
      <c r="JB16" s="128"/>
      <c r="JC16" s="128"/>
      <c r="JD16" s="128"/>
      <c r="JE16" s="128"/>
      <c r="JF16" s="128"/>
      <c r="JG16" s="128"/>
      <c r="JH16" s="128"/>
      <c r="JI16" s="128"/>
      <c r="JJ16" s="128"/>
      <c r="JK16" s="128"/>
      <c r="JL16" s="128"/>
      <c r="JM16" s="128"/>
      <c r="JN16" s="128"/>
      <c r="JO16" s="128"/>
      <c r="JP16" s="128"/>
      <c r="JQ16" s="128"/>
      <c r="JR16" s="128"/>
      <c r="JS16" s="128"/>
      <c r="JT16" s="128"/>
      <c r="JU16" s="128"/>
      <c r="JV16" s="128"/>
      <c r="JW16" s="128"/>
      <c r="JX16" s="128"/>
      <c r="JY16" s="128"/>
      <c r="JZ16" s="128"/>
      <c r="KA16" s="128"/>
      <c r="KB16" s="128"/>
      <c r="KC16" s="128"/>
      <c r="KD16" s="128"/>
      <c r="KE16" s="128"/>
      <c r="KF16" s="128"/>
      <c r="KG16" s="128"/>
      <c r="KH16" s="128"/>
      <c r="KI16" s="128"/>
      <c r="KJ16" s="128"/>
      <c r="KK16" s="128"/>
      <c r="KL16" s="128"/>
      <c r="KM16" s="128"/>
      <c r="KN16" s="128"/>
      <c r="KO16" s="128"/>
      <c r="KP16" s="128"/>
      <c r="KQ16" s="128"/>
      <c r="KR16" s="128"/>
      <c r="KS16" s="128"/>
      <c r="KT16" s="128"/>
      <c r="KU16" s="128"/>
      <c r="KV16" s="128"/>
      <c r="KW16" s="128"/>
      <c r="KX16" s="128"/>
      <c r="KY16" s="128"/>
      <c r="KZ16" s="128"/>
      <c r="LA16" s="128"/>
      <c r="LB16" s="128"/>
      <c r="LC16" s="128"/>
      <c r="LD16" s="128"/>
      <c r="LE16" s="128"/>
      <c r="LF16" s="128"/>
      <c r="LG16" s="128"/>
      <c r="LH16" s="128"/>
      <c r="LI16" s="128"/>
      <c r="LJ16" s="128"/>
      <c r="LK16" s="128"/>
      <c r="LL16" s="128"/>
      <c r="LM16" s="128"/>
      <c r="LN16" s="128"/>
      <c r="LO16" s="128"/>
      <c r="LP16" s="128"/>
      <c r="LQ16" s="128"/>
      <c r="LR16" s="128"/>
      <c r="LS16" s="128"/>
      <c r="LT16" s="128"/>
      <c r="LU16" s="128"/>
      <c r="LV16" s="128"/>
      <c r="LW16" s="128"/>
      <c r="LX16" s="128"/>
      <c r="LY16" s="128"/>
      <c r="LZ16" s="128"/>
      <c r="MA16" s="128"/>
      <c r="MB16" s="128"/>
      <c r="MC16" s="128"/>
      <c r="MD16" s="128"/>
      <c r="ME16" s="128"/>
      <c r="MF16" s="128"/>
      <c r="MG16" s="128"/>
      <c r="MH16" s="128"/>
      <c r="MI16" s="128"/>
      <c r="MJ16" s="128"/>
      <c r="MK16" s="128"/>
      <c r="ML16" s="128"/>
      <c r="MM16" s="128"/>
      <c r="MN16" s="128"/>
      <c r="MO16" s="128"/>
      <c r="MP16" s="128"/>
      <c r="MQ16" s="128"/>
      <c r="MR16" s="128"/>
      <c r="MS16" s="128"/>
      <c r="MT16" s="128"/>
      <c r="MU16" s="128"/>
      <c r="MV16" s="128"/>
      <c r="MW16" s="128"/>
      <c r="MX16" s="128"/>
      <c r="MY16" s="128"/>
      <c r="MZ16" s="128"/>
      <c r="NA16" s="128"/>
      <c r="NB16" s="128"/>
      <c r="NC16" s="128"/>
      <c r="ND16" s="128"/>
      <c r="NE16" s="128"/>
      <c r="NF16" s="128"/>
      <c r="NG16" s="128"/>
      <c r="NH16" s="128"/>
      <c r="NI16" s="128"/>
      <c r="NJ16" s="128"/>
      <c r="NK16" s="128"/>
      <c r="NL16" s="128"/>
      <c r="NM16" s="128"/>
      <c r="NN16" s="128"/>
      <c r="NO16" s="128"/>
      <c r="NP16" s="128"/>
      <c r="NQ16" s="128"/>
      <c r="NR16" s="128"/>
      <c r="NS16" s="128"/>
      <c r="NT16" s="128"/>
      <c r="NU16" s="128"/>
      <c r="NV16" s="128"/>
      <c r="NW16" s="128"/>
      <c r="NX16" s="128"/>
      <c r="NY16" s="128"/>
      <c r="NZ16" s="128"/>
      <c r="OA16" s="128"/>
      <c r="OB16" s="128"/>
      <c r="OC16" s="128"/>
      <c r="OD16" s="128"/>
      <c r="OE16" s="128"/>
      <c r="OF16" s="128"/>
      <c r="OG16" s="128"/>
      <c r="OH16" s="128"/>
      <c r="OI16" s="128"/>
      <c r="OJ16" s="128"/>
      <c r="OK16" s="128"/>
      <c r="OL16" s="128"/>
      <c r="OM16" s="128"/>
      <c r="ON16" s="128"/>
      <c r="OO16" s="128"/>
      <c r="OP16" s="128"/>
      <c r="OQ16" s="128"/>
      <c r="OR16" s="128"/>
      <c r="OS16" s="128"/>
      <c r="OT16" s="128"/>
      <c r="OU16" s="128"/>
      <c r="OV16" s="128"/>
      <c r="OW16" s="128"/>
      <c r="OX16" s="128"/>
      <c r="OY16" s="128"/>
      <c r="OZ16" s="128"/>
      <c r="PA16" s="128"/>
      <c r="PB16" s="128"/>
      <c r="PC16" s="128"/>
      <c r="PD16" s="128"/>
      <c r="PE16" s="128"/>
      <c r="PF16" s="128"/>
      <c r="PG16" s="128"/>
      <c r="PH16" s="128"/>
      <c r="PI16" s="128"/>
      <c r="PJ16" s="128"/>
      <c r="PK16" s="128"/>
      <c r="PL16" s="128"/>
      <c r="PM16" s="128"/>
      <c r="PN16" s="128"/>
      <c r="PO16" s="128"/>
      <c r="PP16" s="128"/>
      <c r="PQ16" s="128"/>
      <c r="PR16" s="128"/>
      <c r="PS16" s="128"/>
      <c r="PT16" s="128"/>
      <c r="PU16" s="128"/>
      <c r="PV16" s="128"/>
      <c r="PW16" s="128"/>
      <c r="PX16" s="128"/>
      <c r="PY16" s="128"/>
      <c r="PZ16" s="128"/>
      <c r="QA16" s="128"/>
      <c r="QB16" s="128"/>
      <c r="QC16" s="128"/>
      <c r="QD16" s="128"/>
      <c r="QE16" s="128"/>
      <c r="QF16" s="128"/>
      <c r="QG16" s="128"/>
      <c r="QH16" s="128"/>
      <c r="QI16" s="128"/>
      <c r="QJ16" s="128"/>
      <c r="QK16" s="128"/>
      <c r="QL16" s="128"/>
      <c r="QM16" s="128"/>
      <c r="QN16" s="128"/>
      <c r="QO16" s="128"/>
      <c r="QP16" s="128"/>
      <c r="QQ16" s="128"/>
      <c r="QR16" s="128"/>
      <c r="QS16" s="128"/>
      <c r="QT16" s="128"/>
      <c r="QU16" s="128"/>
      <c r="QV16" s="128"/>
      <c r="QW16" s="128"/>
      <c r="QX16" s="128"/>
      <c r="QY16" s="128"/>
      <c r="QZ16" s="128"/>
      <c r="RA16" s="128"/>
      <c r="RB16" s="128"/>
      <c r="RC16" s="128"/>
      <c r="RD16" s="128"/>
      <c r="RE16" s="128"/>
      <c r="RF16" s="128"/>
      <c r="RG16" s="128"/>
      <c r="RH16" s="128"/>
      <c r="RI16" s="128"/>
      <c r="RJ16" s="128"/>
      <c r="RK16" s="128"/>
      <c r="RL16" s="128"/>
      <c r="RM16" s="128"/>
      <c r="RN16" s="128"/>
      <c r="RO16" s="128"/>
      <c r="RP16" s="128"/>
      <c r="RQ16" s="128"/>
      <c r="RR16" s="128"/>
      <c r="RS16" s="128"/>
      <c r="RT16" s="128"/>
      <c r="RU16" s="128"/>
      <c r="RV16" s="128"/>
      <c r="RW16" s="128"/>
      <c r="RX16" s="128"/>
      <c r="RY16" s="128"/>
      <c r="RZ16" s="128"/>
      <c r="SA16" s="128"/>
      <c r="SB16" s="128"/>
      <c r="SC16" s="128"/>
      <c r="SD16" s="128"/>
      <c r="SE16" s="128"/>
      <c r="SF16" s="128"/>
      <c r="SG16" s="128"/>
      <c r="SH16" s="128"/>
      <c r="SI16" s="128"/>
      <c r="SJ16" s="128"/>
      <c r="SK16" s="128"/>
      <c r="SL16" s="128"/>
      <c r="SM16" s="128"/>
      <c r="SN16" s="128"/>
      <c r="SO16" s="128"/>
      <c r="SP16" s="128"/>
      <c r="SQ16" s="128"/>
      <c r="SR16" s="128"/>
      <c r="SS16" s="128"/>
      <c r="ST16" s="128"/>
      <c r="SU16" s="128"/>
      <c r="SV16" s="128"/>
      <c r="SW16" s="128"/>
      <c r="SX16" s="128"/>
      <c r="SY16" s="128"/>
      <c r="SZ16" s="128"/>
      <c r="TA16" s="128"/>
      <c r="TB16" s="128"/>
      <c r="TC16" s="128"/>
      <c r="TD16" s="128"/>
      <c r="TE16" s="128"/>
      <c r="TF16" s="128"/>
      <c r="TG16" s="128"/>
      <c r="TH16" s="128"/>
      <c r="TI16" s="128"/>
      <c r="TJ16" s="128"/>
      <c r="TK16" s="128"/>
      <c r="TL16" s="128"/>
      <c r="TM16" s="128"/>
      <c r="TN16" s="128"/>
      <c r="TO16" s="128"/>
      <c r="TP16" s="128"/>
      <c r="TQ16" s="128"/>
      <c r="TR16" s="128"/>
      <c r="TS16" s="128"/>
      <c r="TT16" s="128"/>
      <c r="TU16" s="128"/>
      <c r="TV16" s="128"/>
      <c r="TW16" s="128"/>
      <c r="TX16" s="128"/>
      <c r="TY16" s="128"/>
      <c r="TZ16" s="128"/>
      <c r="UA16" s="128"/>
      <c r="UB16" s="128"/>
      <c r="UC16" s="128"/>
      <c r="UD16" s="128"/>
      <c r="UE16" s="128"/>
      <c r="UF16" s="128"/>
      <c r="UG16" s="128"/>
      <c r="UH16" s="128"/>
      <c r="UI16" s="128"/>
      <c r="UJ16" s="128"/>
      <c r="UK16" s="128"/>
      <c r="UL16" s="128"/>
      <c r="UM16" s="128"/>
      <c r="UN16" s="128"/>
      <c r="UO16" s="128"/>
      <c r="UP16" s="128"/>
      <c r="UQ16" s="128"/>
      <c r="UR16" s="128"/>
      <c r="US16" s="128"/>
      <c r="UT16" s="128"/>
      <c r="UU16" s="128"/>
      <c r="UV16" s="128"/>
      <c r="UW16" s="128"/>
      <c r="UX16" s="128"/>
      <c r="UY16" s="128"/>
      <c r="UZ16" s="128"/>
      <c r="VA16" s="128"/>
      <c r="VB16" s="128"/>
    </row>
    <row r="17" spans="1:574" x14ac:dyDescent="0.25">
      <c r="B17" s="70">
        <v>0.03</v>
      </c>
      <c r="C17" s="143" t="s">
        <v>115</v>
      </c>
      <c r="D17" s="71">
        <f>SUM(D18:D22)</f>
        <v>1343452865.3699999</v>
      </c>
      <c r="E17" s="71">
        <f>SUM(E18:E22)</f>
        <v>7306364.6616666699</v>
      </c>
      <c r="F17" s="144">
        <f t="shared" ref="F17:I17" si="15">SUM(F18:F22)</f>
        <v>1350759230.0316665</v>
      </c>
      <c r="G17" s="144">
        <f t="shared" si="15"/>
        <v>64174469.769999996</v>
      </c>
      <c r="H17" s="144">
        <f t="shared" si="15"/>
        <v>441816565.14999998</v>
      </c>
      <c r="I17" s="72">
        <f t="shared" si="15"/>
        <v>908942664.88166654</v>
      </c>
      <c r="J17" s="73">
        <f t="shared" si="8"/>
        <v>0.67291242189798528</v>
      </c>
      <c r="K17" s="79"/>
      <c r="L17" s="72">
        <f t="shared" ref="L17:O17" si="16">SUM(L18:L22)</f>
        <v>64174469.769999996</v>
      </c>
      <c r="M17" s="72">
        <f t="shared" si="16"/>
        <v>377642095.38</v>
      </c>
      <c r="N17" s="72">
        <f t="shared" si="16"/>
        <v>441816565.14999998</v>
      </c>
      <c r="O17" s="72">
        <f t="shared" si="16"/>
        <v>908942664.88166654</v>
      </c>
      <c r="P17" s="47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1:574" hidden="1" x14ac:dyDescent="0.25">
      <c r="A18" s="44"/>
      <c r="B18" s="74" t="s">
        <v>116</v>
      </c>
      <c r="C18" s="75" t="s">
        <v>117</v>
      </c>
      <c r="D18" s="76">
        <f>+'[5]Presupuesto 2020'!U18</f>
        <v>688043357.96999991</v>
      </c>
      <c r="E18" s="76">
        <f>+'[5]Programa I'!D18+'[5]Programa II'!D18+'[5]Programa III'!D18+'[5]Programa IV'!D18+'[5]Programa V'!D18</f>
        <v>625000</v>
      </c>
      <c r="F18" s="77">
        <f t="shared" ref="F18:F22" si="17">SUM(D18:E18)</f>
        <v>688668357.96999991</v>
      </c>
      <c r="G18" s="77">
        <f>+'[5]Programa I'!F18+'[5]Programa II'!F18+'[5]Programa III'!F18+'[5]Programa IV'!F18+'[5]Programa V'!F18</f>
        <v>51688478.509999998</v>
      </c>
      <c r="H18" s="77">
        <f>+'[5]Total Programa'!U17</f>
        <v>204499511.75999999</v>
      </c>
      <c r="I18" s="77">
        <f t="shared" ref="I18:I22" si="18">+F18-H18</f>
        <v>484168846.20999992</v>
      </c>
      <c r="J18" s="78">
        <f t="shared" si="8"/>
        <v>0.70305080900942385</v>
      </c>
      <c r="L18" s="77">
        <f>+'[5]Programa I'!K18+'[5]Programa II'!K18+'[5]Programa III'!K18+'[5]Programa IV'!K18+'[5]Programa V'!K18</f>
        <v>51688478.509999998</v>
      </c>
      <c r="M18" s="77">
        <f>+'[5]Programa I'!L18+'[5]Programa II'!L18+'[5]Programa III'!L18+'[5]Programa IV'!L18+'[5]Programa V'!L18</f>
        <v>152811033.25</v>
      </c>
      <c r="N18" s="77">
        <f t="shared" ref="N18:N22" si="19">SUM(L18:M18)</f>
        <v>204499511.75999999</v>
      </c>
      <c r="O18" s="77">
        <f>+F18-N18</f>
        <v>484168846.20999992</v>
      </c>
      <c r="P18" s="47"/>
    </row>
    <row r="19" spans="1:574" hidden="1" x14ac:dyDescent="0.25">
      <c r="A19" s="44"/>
      <c r="B19" s="74" t="s">
        <v>118</v>
      </c>
      <c r="C19" s="75" t="s">
        <v>119</v>
      </c>
      <c r="D19" s="76">
        <f>+'[5]Presupuesto 2020'!U19</f>
        <v>178546044.97999999</v>
      </c>
      <c r="E19" s="76">
        <f>+'[5]Programa I'!D19+'[5]Programa II'!D19+'[5]Programa III'!D19+'[5]Programa IV'!D19+'[5]Programa V'!D19</f>
        <v>0</v>
      </c>
      <c r="F19" s="77">
        <f t="shared" si="17"/>
        <v>178546044.97999999</v>
      </c>
      <c r="G19" s="77">
        <f>+'[5]Programa I'!F19+'[5]Programa II'!F19+'[5]Programa III'!F19+'[5]Programa IV'!F19+'[5]Programa V'!F19</f>
        <v>12485991.26</v>
      </c>
      <c r="H19" s="77">
        <f>+'[5]Total Programa'!U18</f>
        <v>50947748.93</v>
      </c>
      <c r="I19" s="77">
        <f t="shared" si="18"/>
        <v>127598296.04999998</v>
      </c>
      <c r="J19" s="78">
        <f t="shared" si="8"/>
        <v>0.71465204431883678</v>
      </c>
      <c r="L19" s="77">
        <f>+'[5]Programa I'!K19+'[5]Programa II'!K19+'[5]Programa III'!K19+'[5]Programa IV'!K19+'[5]Programa V'!K19</f>
        <v>12485991.26</v>
      </c>
      <c r="M19" s="77">
        <f>+'[5]Programa I'!L19+'[5]Programa II'!L19+'[5]Programa III'!L19+'[5]Programa IV'!L19+'[5]Programa V'!L19</f>
        <v>38461757.670000002</v>
      </c>
      <c r="N19" s="77">
        <f t="shared" si="19"/>
        <v>50947748.93</v>
      </c>
      <c r="O19" s="77">
        <f>+F19-N19</f>
        <v>127598296.04999998</v>
      </c>
      <c r="P19" s="47"/>
    </row>
    <row r="20" spans="1:574" hidden="1" x14ac:dyDescent="0.25">
      <c r="A20" s="44"/>
      <c r="B20" s="74" t="s">
        <v>120</v>
      </c>
      <c r="C20" s="75" t="s">
        <v>121</v>
      </c>
      <c r="D20" s="76">
        <f>+'[5]Presupuesto 2020'!U20</f>
        <v>237358472.17000002</v>
      </c>
      <c r="E20" s="76">
        <f>+'[5]Programa I'!D20+'[5]Programa II'!D20+'[5]Programa III'!D20+'[5]Programa IV'!D20+'[5]Programa V'!D20</f>
        <v>6541420.6616666699</v>
      </c>
      <c r="F20" s="76">
        <f t="shared" si="17"/>
        <v>243899892.83166668</v>
      </c>
      <c r="G20" s="76">
        <f>+'[5]Programa I'!F20+'[5]Programa II'!F20+'[5]Programa III'!F20+'[5]Programa IV'!F20+'[5]Programa V'!F20</f>
        <v>0</v>
      </c>
      <c r="H20" s="76">
        <f>+'[5]Total Programa'!U19</f>
        <v>1133733.0399999998</v>
      </c>
      <c r="I20" s="76">
        <f t="shared" si="18"/>
        <v>242766159.79166669</v>
      </c>
      <c r="J20" s="80">
        <f t="shared" si="8"/>
        <v>0.99535164601001913</v>
      </c>
      <c r="L20" s="76">
        <f>+'[5]Programa I'!K20+'[5]Programa II'!K20+'[5]Programa III'!K20+'[5]Programa IV'!K20+'[5]Programa V'!K20</f>
        <v>0</v>
      </c>
      <c r="M20" s="76">
        <f>+'[5]Programa I'!L20+'[5]Programa II'!L20+'[5]Programa III'!L20+'[5]Programa IV'!L20+'[5]Programa V'!L20</f>
        <v>1133733.0399999998</v>
      </c>
      <c r="N20" s="76">
        <f t="shared" si="19"/>
        <v>1133733.0399999998</v>
      </c>
      <c r="O20" s="76">
        <f>+F20-N20</f>
        <v>242766159.79166669</v>
      </c>
      <c r="P20" s="47"/>
    </row>
    <row r="21" spans="1:574" hidden="1" x14ac:dyDescent="0.25">
      <c r="A21" s="44"/>
      <c r="B21" s="74" t="s">
        <v>122</v>
      </c>
      <c r="C21" s="75" t="s">
        <v>123</v>
      </c>
      <c r="D21" s="76">
        <f>+'[5]Presupuesto 2020'!U21</f>
        <v>239504990.25</v>
      </c>
      <c r="E21" s="76">
        <f>+'[5]Programa I'!D21+'[5]Programa II'!D21+'[5]Programa III'!D21+'[5]Programa IV'!D21+'[5]Programa V'!D21</f>
        <v>139944</v>
      </c>
      <c r="F21" s="77">
        <f t="shared" si="17"/>
        <v>239644934.25</v>
      </c>
      <c r="G21" s="77">
        <f>+'[5]Programa I'!F21+'[5]Programa II'!F21+'[5]Programa III'!F21+'[5]Programa IV'!F21+'[5]Programa V'!F21</f>
        <v>0</v>
      </c>
      <c r="H21" s="77">
        <f>+'[5]Total Programa'!U20</f>
        <v>185235571.41999999</v>
      </c>
      <c r="I21" s="77">
        <f t="shared" si="18"/>
        <v>54409362.830000013</v>
      </c>
      <c r="J21" s="78">
        <f t="shared" si="8"/>
        <v>0.22704157298497127</v>
      </c>
      <c r="L21" s="77">
        <f>+'[5]Programa I'!K21+'[5]Programa II'!K21+'[5]Programa III'!K21+'[5]Programa IV'!K21+'[5]Programa V'!K21</f>
        <v>0</v>
      </c>
      <c r="M21" s="77">
        <f>+'[5]Programa I'!L21+'[5]Programa II'!L21+'[5]Programa III'!L21+'[5]Programa IV'!L21+'[5]Programa V'!L21</f>
        <v>185235571.41999999</v>
      </c>
      <c r="N21" s="77">
        <f t="shared" si="19"/>
        <v>185235571.41999999</v>
      </c>
      <c r="O21" s="77">
        <f>+F21-N21</f>
        <v>54409362.830000013</v>
      </c>
      <c r="P21" s="47"/>
    </row>
    <row r="22" spans="1:574" s="50" customFormat="1" hidden="1" x14ac:dyDescent="0.25">
      <c r="B22" s="74" t="s">
        <v>124</v>
      </c>
      <c r="C22" s="75" t="s">
        <v>125</v>
      </c>
      <c r="D22" s="76">
        <f>+'[5]Presupuesto 2020'!U22</f>
        <v>0</v>
      </c>
      <c r="E22" s="76">
        <f>+'[5]Programa I'!D22+'[5]Programa II'!D22+'[5]Programa III'!D22+'[5]Programa IV'!D22+'[5]Programa V'!D22</f>
        <v>0</v>
      </c>
      <c r="F22" s="77">
        <f t="shared" si="17"/>
        <v>0</v>
      </c>
      <c r="G22" s="77">
        <f>+'[5]Programa I'!F22+'[5]Programa II'!F22+'[5]Programa III'!F22+'[5]Programa IV'!F22+'[5]Programa V'!F22</f>
        <v>0</v>
      </c>
      <c r="H22" s="77">
        <f>+'[5]Total Programa'!U21</f>
        <v>0</v>
      </c>
      <c r="I22" s="77">
        <f t="shared" si="18"/>
        <v>0</v>
      </c>
      <c r="J22" s="78">
        <f t="shared" si="8"/>
        <v>0</v>
      </c>
      <c r="K22" s="44"/>
      <c r="L22" s="77">
        <f>+'[5]Programa I'!K22+'[5]Programa II'!K22+'[5]Programa III'!K22+'[5]Programa IV'!K22+'[5]Programa V'!K22</f>
        <v>0</v>
      </c>
      <c r="M22" s="77">
        <f>+'[5]Programa I'!L22+'[5]Programa II'!L22+'[5]Programa III'!L22+'[5]Programa IV'!L22+'[5]Programa V'!L22</f>
        <v>0</v>
      </c>
      <c r="N22" s="77">
        <f t="shared" si="19"/>
        <v>0</v>
      </c>
      <c r="O22" s="77">
        <f>+F22-N22</f>
        <v>0</v>
      </c>
      <c r="P22" s="47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</row>
    <row r="23" spans="1:574" x14ac:dyDescent="0.25">
      <c r="B23" s="70">
        <v>0.04</v>
      </c>
      <c r="C23" s="145" t="s">
        <v>126</v>
      </c>
      <c r="D23" s="71">
        <f>SUM(D24:D28)</f>
        <v>477090529.01312506</v>
      </c>
      <c r="E23" s="71">
        <f>SUM(E24:E28)</f>
        <v>13148255.541650001</v>
      </c>
      <c r="F23" s="144">
        <f t="shared" ref="F23:I23" si="20">SUM(F24:F28)</f>
        <v>490238784.554775</v>
      </c>
      <c r="G23" s="144">
        <f t="shared" si="20"/>
        <v>32551508.060000002</v>
      </c>
      <c r="H23" s="144">
        <f t="shared" si="20"/>
        <v>159843369.82999998</v>
      </c>
      <c r="I23" s="72">
        <f t="shared" si="20"/>
        <v>330395414.72477508</v>
      </c>
      <c r="J23" s="73">
        <f t="shared" si="8"/>
        <v>0.67394793136335296</v>
      </c>
      <c r="K23" s="79"/>
      <c r="L23" s="72">
        <f t="shared" ref="L23:O23" si="21">SUM(L24:L28)</f>
        <v>32551508.060000002</v>
      </c>
      <c r="M23" s="72">
        <f t="shared" si="21"/>
        <v>127291861.77000001</v>
      </c>
      <c r="N23" s="72">
        <f t="shared" si="21"/>
        <v>159843369.82999998</v>
      </c>
      <c r="O23" s="72">
        <f t="shared" si="21"/>
        <v>330395414.72477502</v>
      </c>
      <c r="P23" s="47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1:574" hidden="1" x14ac:dyDescent="0.25">
      <c r="A24" s="44"/>
      <c r="B24" s="74" t="s">
        <v>127</v>
      </c>
      <c r="C24" s="82" t="s">
        <v>128</v>
      </c>
      <c r="D24" s="76">
        <f>+'[5]Presupuesto 2020'!U24</f>
        <v>263467904.08187503</v>
      </c>
      <c r="E24" s="76">
        <f>+'[5]Programa I'!D24+'[5]Programa II'!D24+'[5]Programa III'!D24+'[5]Programa IV'!D24+'[5]Programa V'!D24</f>
        <v>7260976.9431499997</v>
      </c>
      <c r="F24" s="77">
        <f t="shared" ref="F24:F28" si="22">SUM(D24:E24)</f>
        <v>270728881.02502501</v>
      </c>
      <c r="G24" s="77">
        <f>+'[5]Programa I'!F24+'[5]Programa II'!F24+'[5]Programa III'!F24+'[5]Programa IV'!F24+'[5]Programa V'!F24</f>
        <v>17976203.830000002</v>
      </c>
      <c r="H24" s="77">
        <f>+'[5]Total Programa'!U23</f>
        <v>88271702.079999998</v>
      </c>
      <c r="I24" s="77">
        <f t="shared" ref="I24:I28" si="23">+F24-H24</f>
        <v>182457178.94502503</v>
      </c>
      <c r="J24" s="78">
        <f t="shared" si="8"/>
        <v>0.67394796688927872</v>
      </c>
      <c r="L24" s="77">
        <f>+'[5]Programa I'!K24+'[5]Programa II'!K24+'[5]Programa III'!K24+'[5]Programa IV'!K24+'[5]Programa V'!K24</f>
        <v>17976203.830000002</v>
      </c>
      <c r="M24" s="77">
        <f>+'[5]Programa I'!L24+'[5]Programa II'!L24+'[5]Programa III'!L24+'[5]Programa IV'!L24+'[5]Programa V'!L24</f>
        <v>70295498.250000015</v>
      </c>
      <c r="N24" s="77">
        <f t="shared" ref="N24:N28" si="24">SUM(L24:M24)</f>
        <v>88271702.080000013</v>
      </c>
      <c r="O24" s="77">
        <f>+F24-N24</f>
        <v>182457178.945025</v>
      </c>
      <c r="P24" s="47"/>
    </row>
    <row r="25" spans="1:574" hidden="1" x14ac:dyDescent="0.25">
      <c r="A25" s="44"/>
      <c r="B25" s="74" t="s">
        <v>129</v>
      </c>
      <c r="C25" s="82" t="s">
        <v>130</v>
      </c>
      <c r="D25" s="76">
        <f>+'[5]Presupuesto 2020'!U25</f>
        <v>14241508.328750001</v>
      </c>
      <c r="E25" s="76">
        <f>+'[5]Programa I'!D25+'[5]Programa II'!D25+'[5]Programa III'!D25+'[5]Programa IV'!D25+'[5]Programa V'!D25</f>
        <v>392485.23990000004</v>
      </c>
      <c r="F25" s="77">
        <f t="shared" si="22"/>
        <v>14633993.568650002</v>
      </c>
      <c r="G25" s="77">
        <f>+'[5]Programa I'!F25+'[5]Programa II'!F25+'[5]Programa III'!F25+'[5]Programa IV'!F25+'[5]Programa V'!F25</f>
        <v>971687.8600000001</v>
      </c>
      <c r="H25" s="77">
        <f>+'[5]Total Programa'!U24</f>
        <v>4771448.63</v>
      </c>
      <c r="I25" s="77">
        <f t="shared" si="23"/>
        <v>9862544.9386500008</v>
      </c>
      <c r="J25" s="78">
        <f t="shared" si="8"/>
        <v>0.67394760646733209</v>
      </c>
      <c r="L25" s="77">
        <f>+'[5]Programa I'!K25+'[5]Programa II'!K25+'[5]Programa III'!K25+'[5]Programa IV'!K25+'[5]Programa V'!K25</f>
        <v>971687.8600000001</v>
      </c>
      <c r="M25" s="77">
        <f>+'[5]Programa I'!L25+'[5]Programa II'!L25+'[5]Programa III'!L25+'[5]Programa IV'!L25+'[5]Programa V'!L25</f>
        <v>3799760.7700000005</v>
      </c>
      <c r="N25" s="77">
        <f t="shared" si="24"/>
        <v>4771448.6300000008</v>
      </c>
      <c r="O25" s="77">
        <f>+F25-N25</f>
        <v>9862544.9386500008</v>
      </c>
      <c r="P25" s="47"/>
    </row>
    <row r="26" spans="1:574" hidden="1" x14ac:dyDescent="0.25">
      <c r="A26" s="44"/>
      <c r="B26" s="74" t="s">
        <v>131</v>
      </c>
      <c r="C26" s="82" t="s">
        <v>132</v>
      </c>
      <c r="D26" s="76">
        <f>+'[5]Presupuesto 2020'!U26</f>
        <v>42724524.986249998</v>
      </c>
      <c r="E26" s="76">
        <f>+'[5]Programa I'!D26+'[5]Programa II'!D26+'[5]Programa III'!D26+'[5]Programa IV'!D26+'[5]Programa V'!D26</f>
        <v>1177455.7197</v>
      </c>
      <c r="F26" s="77">
        <f t="shared" si="22"/>
        <v>43901980.705949999</v>
      </c>
      <c r="G26" s="77">
        <f>+'[5]Programa I'!F26+'[5]Programa II'!F26+'[5]Programa III'!F26+'[5]Programa IV'!F26+'[5]Programa V'!F26</f>
        <v>2915061.08</v>
      </c>
      <c r="H26" s="77">
        <f>+'[5]Total Programa'!U25</f>
        <v>14314334.709999999</v>
      </c>
      <c r="I26" s="77">
        <f t="shared" si="23"/>
        <v>29587645.995949998</v>
      </c>
      <c r="J26" s="78">
        <f t="shared" si="8"/>
        <v>0.67394786112554617</v>
      </c>
      <c r="L26" s="77">
        <f>+'[5]Programa I'!K26+'[5]Programa II'!K26+'[5]Programa III'!K26+'[5]Programa IV'!K26+'[5]Programa V'!K26</f>
        <v>2915061.08</v>
      </c>
      <c r="M26" s="77">
        <f>+'[5]Programa I'!L26+'[5]Programa II'!L26+'[5]Programa III'!L26+'[5]Programa IV'!L26+'[5]Programa V'!L26</f>
        <v>11399273.629999999</v>
      </c>
      <c r="N26" s="77">
        <f t="shared" si="24"/>
        <v>14314334.709999999</v>
      </c>
      <c r="O26" s="77">
        <f>+F26-N26</f>
        <v>29587645.995949998</v>
      </c>
      <c r="P26" s="47"/>
    </row>
    <row r="27" spans="1:574" hidden="1" x14ac:dyDescent="0.25">
      <c r="A27" s="44"/>
      <c r="B27" s="74" t="s">
        <v>133</v>
      </c>
      <c r="C27" s="82" t="s">
        <v>134</v>
      </c>
      <c r="D27" s="76">
        <f>+'[5]Presupuesto 2020'!U27</f>
        <v>142415083.28749999</v>
      </c>
      <c r="E27" s="76">
        <f>+'[5]Programa I'!D27+'[5]Programa II'!D27+'[5]Programa III'!D27+'[5]Programa IV'!D27+'[5]Programa V'!D27</f>
        <v>3924852.3989999997</v>
      </c>
      <c r="F27" s="77">
        <f t="shared" si="22"/>
        <v>146339935.68649998</v>
      </c>
      <c r="G27" s="77">
        <f>+'[5]Programa I'!F27+'[5]Programa II'!F27+'[5]Programa III'!F27+'[5]Programa IV'!F27+'[5]Programa V'!F27</f>
        <v>9716867.4299999997</v>
      </c>
      <c r="H27" s="77">
        <f>+'[5]Total Programa'!U26</f>
        <v>47714435.769999988</v>
      </c>
      <c r="I27" s="77">
        <f t="shared" si="23"/>
        <v>98625499.916500002</v>
      </c>
      <c r="J27" s="78">
        <f t="shared" si="8"/>
        <v>0.67394795175927025</v>
      </c>
      <c r="L27" s="77">
        <f>+'[5]Programa I'!K27+'[5]Programa II'!K27+'[5]Programa III'!K27+'[5]Programa IV'!K27+'[5]Programa V'!K27</f>
        <v>9716867.4299999997</v>
      </c>
      <c r="M27" s="77">
        <f>+'[5]Programa I'!L27+'[5]Programa II'!L27+'[5]Programa III'!L27+'[5]Programa IV'!L27+'[5]Programa V'!L27</f>
        <v>37997568.339999996</v>
      </c>
      <c r="N27" s="77">
        <f t="shared" si="24"/>
        <v>47714435.769999996</v>
      </c>
      <c r="O27" s="77">
        <f>+F27-N27</f>
        <v>98625499.916499987</v>
      </c>
      <c r="P27" s="47"/>
    </row>
    <row r="28" spans="1:574" s="84" customFormat="1" hidden="1" x14ac:dyDescent="0.25">
      <c r="A28" s="83"/>
      <c r="B28" s="74" t="s">
        <v>135</v>
      </c>
      <c r="C28" s="82" t="s">
        <v>136</v>
      </c>
      <c r="D28" s="76">
        <f>+'[5]Presupuesto 2020'!U28</f>
        <v>14241508.328750001</v>
      </c>
      <c r="E28" s="76">
        <f>+'[5]Programa I'!D28+'[5]Programa II'!D28+'[5]Programa III'!D28+'[5]Programa IV'!D28+'[5]Programa V'!D28</f>
        <v>392485.23990000004</v>
      </c>
      <c r="F28" s="77">
        <f t="shared" si="22"/>
        <v>14633993.568650002</v>
      </c>
      <c r="G28" s="77">
        <f>+'[5]Programa I'!F28+'[5]Programa II'!F28+'[5]Programa III'!F28+'[5]Programa IV'!F28+'[5]Programa V'!F28</f>
        <v>971687.86</v>
      </c>
      <c r="H28" s="77">
        <f>+'[5]Total Programa'!U27</f>
        <v>4771448.6400000006</v>
      </c>
      <c r="I28" s="77">
        <f t="shared" si="23"/>
        <v>9862544.9286500011</v>
      </c>
      <c r="J28" s="78">
        <f t="shared" si="8"/>
        <v>0.67394760578399171</v>
      </c>
      <c r="K28" s="49"/>
      <c r="L28" s="77">
        <f>+'[5]Programa I'!K28+'[5]Programa II'!K28+'[5]Programa III'!K28+'[5]Programa IV'!K28+'[5]Programa V'!K28</f>
        <v>971687.86</v>
      </c>
      <c r="M28" s="77">
        <f>+'[5]Programa I'!L28+'[5]Programa II'!L28+'[5]Programa III'!L28+'[5]Programa IV'!L28+'[5]Programa V'!L28</f>
        <v>3799760.7800000007</v>
      </c>
      <c r="N28" s="77">
        <f t="shared" si="24"/>
        <v>4771448.6400000006</v>
      </c>
      <c r="O28" s="77">
        <f>+F28-N28</f>
        <v>9862544.9286500011</v>
      </c>
      <c r="P28" s="47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/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29"/>
      <c r="IF28" s="129"/>
      <c r="IG28" s="129"/>
      <c r="IH28" s="129"/>
      <c r="II28" s="129"/>
      <c r="IJ28" s="129"/>
      <c r="IK28" s="129"/>
      <c r="IL28" s="129"/>
      <c r="IM28" s="129"/>
      <c r="IN28" s="129"/>
      <c r="IO28" s="129"/>
      <c r="IP28" s="129"/>
      <c r="IQ28" s="129"/>
      <c r="IR28" s="129"/>
      <c r="IS28" s="129"/>
      <c r="IT28" s="129"/>
      <c r="IU28" s="129"/>
      <c r="IV28" s="129"/>
      <c r="IW28" s="129"/>
      <c r="IX28" s="129"/>
      <c r="IY28" s="129"/>
      <c r="IZ28" s="129"/>
      <c r="JA28" s="129"/>
      <c r="JB28" s="129"/>
      <c r="JC28" s="129"/>
      <c r="JD28" s="129"/>
      <c r="JE28" s="129"/>
      <c r="JF28" s="129"/>
      <c r="JG28" s="129"/>
      <c r="JH28" s="129"/>
      <c r="JI28" s="129"/>
      <c r="JJ28" s="129"/>
      <c r="JK28" s="129"/>
      <c r="JL28" s="129"/>
      <c r="JM28" s="129"/>
      <c r="JN28" s="129"/>
      <c r="JO28" s="129"/>
      <c r="JP28" s="129"/>
      <c r="JQ28" s="129"/>
      <c r="JR28" s="129"/>
      <c r="JS28" s="129"/>
      <c r="JT28" s="129"/>
      <c r="JU28" s="129"/>
      <c r="JV28" s="129"/>
      <c r="JW28" s="129"/>
      <c r="JX28" s="129"/>
      <c r="JY28" s="129"/>
      <c r="JZ28" s="129"/>
      <c r="KA28" s="129"/>
      <c r="KB28" s="129"/>
      <c r="KC28" s="129"/>
      <c r="KD28" s="129"/>
      <c r="KE28" s="129"/>
      <c r="KF28" s="129"/>
      <c r="KG28" s="129"/>
      <c r="KH28" s="129"/>
      <c r="KI28" s="129"/>
      <c r="KJ28" s="129"/>
      <c r="KK28" s="129"/>
      <c r="KL28" s="129"/>
      <c r="KM28" s="129"/>
      <c r="KN28" s="129"/>
      <c r="KO28" s="129"/>
      <c r="KP28" s="129"/>
      <c r="KQ28" s="129"/>
      <c r="KR28" s="129"/>
      <c r="KS28" s="129"/>
      <c r="KT28" s="129"/>
      <c r="KU28" s="129"/>
      <c r="KV28" s="129"/>
      <c r="KW28" s="129"/>
      <c r="KX28" s="129"/>
      <c r="KY28" s="129"/>
      <c r="KZ28" s="129"/>
      <c r="LA28" s="129"/>
      <c r="LB28" s="129"/>
      <c r="LC28" s="129"/>
      <c r="LD28" s="129"/>
      <c r="LE28" s="129"/>
      <c r="LF28" s="129"/>
      <c r="LG28" s="129"/>
      <c r="LH28" s="129"/>
      <c r="LI28" s="129"/>
      <c r="LJ28" s="129"/>
      <c r="LK28" s="129"/>
      <c r="LL28" s="129"/>
      <c r="LM28" s="129"/>
      <c r="LN28" s="129"/>
      <c r="LO28" s="129"/>
      <c r="LP28" s="129"/>
      <c r="LQ28" s="129"/>
      <c r="LR28" s="129"/>
      <c r="LS28" s="129"/>
      <c r="LT28" s="129"/>
      <c r="LU28" s="129"/>
      <c r="LV28" s="129"/>
      <c r="LW28" s="129"/>
      <c r="LX28" s="129"/>
      <c r="LY28" s="129"/>
      <c r="LZ28" s="129"/>
      <c r="MA28" s="129"/>
      <c r="MB28" s="129"/>
      <c r="MC28" s="129"/>
      <c r="MD28" s="129"/>
      <c r="ME28" s="129"/>
      <c r="MF28" s="129"/>
      <c r="MG28" s="129"/>
      <c r="MH28" s="129"/>
      <c r="MI28" s="129"/>
      <c r="MJ28" s="129"/>
      <c r="MK28" s="129"/>
      <c r="ML28" s="129"/>
      <c r="MM28" s="129"/>
      <c r="MN28" s="129"/>
      <c r="MO28" s="129"/>
      <c r="MP28" s="129"/>
      <c r="MQ28" s="129"/>
      <c r="MR28" s="129"/>
      <c r="MS28" s="129"/>
      <c r="MT28" s="129"/>
      <c r="MU28" s="129"/>
      <c r="MV28" s="129"/>
      <c r="MW28" s="129"/>
      <c r="MX28" s="129"/>
      <c r="MY28" s="129"/>
      <c r="MZ28" s="129"/>
      <c r="NA28" s="129"/>
      <c r="NB28" s="129"/>
      <c r="NC28" s="129"/>
      <c r="ND28" s="129"/>
      <c r="NE28" s="129"/>
      <c r="NF28" s="129"/>
      <c r="NG28" s="129"/>
      <c r="NH28" s="129"/>
      <c r="NI28" s="129"/>
      <c r="NJ28" s="129"/>
      <c r="NK28" s="129"/>
      <c r="NL28" s="129"/>
      <c r="NM28" s="129"/>
      <c r="NN28" s="129"/>
      <c r="NO28" s="129"/>
      <c r="NP28" s="129"/>
      <c r="NQ28" s="129"/>
      <c r="NR28" s="129"/>
      <c r="NS28" s="129"/>
      <c r="NT28" s="129"/>
      <c r="NU28" s="129"/>
      <c r="NV28" s="129"/>
      <c r="NW28" s="129"/>
      <c r="NX28" s="129"/>
      <c r="NY28" s="129"/>
      <c r="NZ28" s="129"/>
      <c r="OA28" s="129"/>
      <c r="OB28" s="129"/>
      <c r="OC28" s="129"/>
      <c r="OD28" s="129"/>
      <c r="OE28" s="129"/>
      <c r="OF28" s="129"/>
      <c r="OG28" s="129"/>
      <c r="OH28" s="129"/>
      <c r="OI28" s="129"/>
      <c r="OJ28" s="129"/>
      <c r="OK28" s="129"/>
      <c r="OL28" s="129"/>
      <c r="OM28" s="129"/>
      <c r="ON28" s="129"/>
      <c r="OO28" s="129"/>
      <c r="OP28" s="129"/>
      <c r="OQ28" s="129"/>
      <c r="OR28" s="129"/>
      <c r="OS28" s="129"/>
      <c r="OT28" s="129"/>
      <c r="OU28" s="129"/>
      <c r="OV28" s="129"/>
      <c r="OW28" s="129"/>
      <c r="OX28" s="129"/>
      <c r="OY28" s="129"/>
      <c r="OZ28" s="129"/>
      <c r="PA28" s="129"/>
      <c r="PB28" s="129"/>
      <c r="PC28" s="129"/>
      <c r="PD28" s="129"/>
      <c r="PE28" s="129"/>
      <c r="PF28" s="129"/>
      <c r="PG28" s="129"/>
      <c r="PH28" s="129"/>
      <c r="PI28" s="129"/>
      <c r="PJ28" s="129"/>
      <c r="PK28" s="129"/>
      <c r="PL28" s="129"/>
      <c r="PM28" s="129"/>
      <c r="PN28" s="129"/>
      <c r="PO28" s="129"/>
      <c r="PP28" s="129"/>
      <c r="PQ28" s="129"/>
      <c r="PR28" s="129"/>
      <c r="PS28" s="129"/>
      <c r="PT28" s="129"/>
      <c r="PU28" s="129"/>
      <c r="PV28" s="129"/>
      <c r="PW28" s="129"/>
      <c r="PX28" s="129"/>
      <c r="PY28" s="129"/>
      <c r="PZ28" s="129"/>
      <c r="QA28" s="129"/>
      <c r="QB28" s="129"/>
      <c r="QC28" s="129"/>
      <c r="QD28" s="129"/>
      <c r="QE28" s="129"/>
      <c r="QF28" s="129"/>
      <c r="QG28" s="129"/>
      <c r="QH28" s="129"/>
      <c r="QI28" s="129"/>
      <c r="QJ28" s="129"/>
      <c r="QK28" s="129"/>
      <c r="QL28" s="129"/>
      <c r="QM28" s="129"/>
      <c r="QN28" s="129"/>
      <c r="QO28" s="129"/>
      <c r="QP28" s="129"/>
      <c r="QQ28" s="129"/>
      <c r="QR28" s="129"/>
      <c r="QS28" s="129"/>
      <c r="QT28" s="129"/>
      <c r="QU28" s="129"/>
      <c r="QV28" s="129"/>
      <c r="QW28" s="129"/>
      <c r="QX28" s="129"/>
      <c r="QY28" s="129"/>
      <c r="QZ28" s="129"/>
      <c r="RA28" s="129"/>
      <c r="RB28" s="129"/>
      <c r="RC28" s="129"/>
      <c r="RD28" s="129"/>
      <c r="RE28" s="129"/>
      <c r="RF28" s="129"/>
      <c r="RG28" s="129"/>
      <c r="RH28" s="129"/>
      <c r="RI28" s="129"/>
      <c r="RJ28" s="129"/>
      <c r="RK28" s="129"/>
      <c r="RL28" s="129"/>
      <c r="RM28" s="129"/>
      <c r="RN28" s="129"/>
      <c r="RO28" s="129"/>
      <c r="RP28" s="129"/>
      <c r="RQ28" s="129"/>
      <c r="RR28" s="129"/>
      <c r="RS28" s="129"/>
      <c r="RT28" s="129"/>
      <c r="RU28" s="129"/>
      <c r="RV28" s="129"/>
      <c r="RW28" s="129"/>
      <c r="RX28" s="129"/>
      <c r="RY28" s="129"/>
      <c r="RZ28" s="129"/>
      <c r="SA28" s="129"/>
      <c r="SB28" s="129"/>
      <c r="SC28" s="129"/>
      <c r="SD28" s="129"/>
      <c r="SE28" s="129"/>
      <c r="SF28" s="129"/>
      <c r="SG28" s="129"/>
      <c r="SH28" s="129"/>
      <c r="SI28" s="129"/>
      <c r="SJ28" s="129"/>
      <c r="SK28" s="129"/>
      <c r="SL28" s="129"/>
      <c r="SM28" s="129"/>
      <c r="SN28" s="129"/>
      <c r="SO28" s="129"/>
      <c r="SP28" s="129"/>
      <c r="SQ28" s="129"/>
      <c r="SR28" s="129"/>
      <c r="SS28" s="129"/>
      <c r="ST28" s="129"/>
      <c r="SU28" s="129"/>
      <c r="SV28" s="129"/>
      <c r="SW28" s="129"/>
      <c r="SX28" s="129"/>
      <c r="SY28" s="129"/>
      <c r="SZ28" s="129"/>
      <c r="TA28" s="129"/>
      <c r="TB28" s="129"/>
      <c r="TC28" s="129"/>
      <c r="TD28" s="129"/>
      <c r="TE28" s="129"/>
      <c r="TF28" s="129"/>
      <c r="TG28" s="129"/>
      <c r="TH28" s="129"/>
      <c r="TI28" s="129"/>
      <c r="TJ28" s="129"/>
      <c r="TK28" s="129"/>
      <c r="TL28" s="129"/>
      <c r="TM28" s="129"/>
      <c r="TN28" s="129"/>
      <c r="TO28" s="129"/>
      <c r="TP28" s="129"/>
      <c r="TQ28" s="129"/>
      <c r="TR28" s="129"/>
      <c r="TS28" s="129"/>
      <c r="TT28" s="129"/>
      <c r="TU28" s="129"/>
      <c r="TV28" s="129"/>
      <c r="TW28" s="129"/>
      <c r="TX28" s="129"/>
      <c r="TY28" s="129"/>
      <c r="TZ28" s="129"/>
      <c r="UA28" s="129"/>
      <c r="UB28" s="129"/>
      <c r="UC28" s="129"/>
      <c r="UD28" s="129"/>
      <c r="UE28" s="129"/>
      <c r="UF28" s="129"/>
      <c r="UG28" s="129"/>
      <c r="UH28" s="129"/>
      <c r="UI28" s="129"/>
      <c r="UJ28" s="129"/>
      <c r="UK28" s="129"/>
      <c r="UL28" s="129"/>
      <c r="UM28" s="129"/>
      <c r="UN28" s="129"/>
      <c r="UO28" s="129"/>
      <c r="UP28" s="129"/>
      <c r="UQ28" s="129"/>
      <c r="UR28" s="129"/>
      <c r="US28" s="129"/>
      <c r="UT28" s="129"/>
      <c r="UU28" s="129"/>
      <c r="UV28" s="129"/>
      <c r="UW28" s="129"/>
      <c r="UX28" s="129"/>
      <c r="UY28" s="129"/>
      <c r="UZ28" s="129"/>
      <c r="VA28" s="129"/>
      <c r="VB28" s="129"/>
    </row>
    <row r="29" spans="1:574" ht="13" customHeight="1" x14ac:dyDescent="0.25">
      <c r="B29" s="70">
        <v>0.05</v>
      </c>
      <c r="C29" s="145" t="s">
        <v>137</v>
      </c>
      <c r="D29" s="71">
        <f>SUM(D30:D33)</f>
        <v>424776712.25784445</v>
      </c>
      <c r="E29" s="71">
        <f>SUM(E30:E33)</f>
        <v>9127662.4940840006</v>
      </c>
      <c r="F29" s="144">
        <f t="shared" ref="F29:I29" si="25">SUM(F30:F33)</f>
        <v>433904374.75192845</v>
      </c>
      <c r="G29" s="144">
        <f t="shared" si="25"/>
        <v>28791272.780000001</v>
      </c>
      <c r="H29" s="144">
        <f t="shared" si="25"/>
        <v>141464383.63999999</v>
      </c>
      <c r="I29" s="72">
        <f t="shared" si="25"/>
        <v>292439991.11192846</v>
      </c>
      <c r="J29" s="73">
        <f t="shared" si="8"/>
        <v>0.67397336401395369</v>
      </c>
      <c r="K29" s="79"/>
      <c r="L29" s="72">
        <f t="shared" ref="L29:O29" si="26">SUM(L30:L33)</f>
        <v>28791272.780000001</v>
      </c>
      <c r="M29" s="72">
        <f t="shared" si="26"/>
        <v>112673110.86000001</v>
      </c>
      <c r="N29" s="72">
        <f t="shared" si="26"/>
        <v>141464383.63999999</v>
      </c>
      <c r="O29" s="72">
        <f t="shared" si="26"/>
        <v>292439991.11192846</v>
      </c>
      <c r="P29" s="47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1:574" hidden="1" x14ac:dyDescent="0.25">
      <c r="A30" s="44"/>
      <c r="B30" s="74" t="s">
        <v>138</v>
      </c>
      <c r="C30" s="82" t="s">
        <v>139</v>
      </c>
      <c r="D30" s="76">
        <f>+'[5]Presupuesto 2020'!U30</f>
        <v>144693724.62009999</v>
      </c>
      <c r="E30" s="76">
        <f>+'[5]Programa I'!D30+'[5]Programa II'!D30+'[5]Programa III'!D30+'[5]Programa IV'!D30+'[5]Programa V'!D30</f>
        <v>4008347.534984</v>
      </c>
      <c r="F30" s="77">
        <f t="shared" ref="F30:F33" si="27">SUM(D30:E30)</f>
        <v>148702072.15508398</v>
      </c>
      <c r="G30" s="77">
        <f>+'[5]Programa I'!F30+'[5]Programa II'!F30+'[5]Programa III'!F30+'[5]Programa IV'!F30+'[5]Programa V'!F30</f>
        <v>10202710.98</v>
      </c>
      <c r="H30" s="77">
        <f>+'[5]Total Programa'!U29</f>
        <v>49765299.179999992</v>
      </c>
      <c r="I30" s="77">
        <f t="shared" ref="I30:I33" si="28">+F30-H30</f>
        <v>98936772.975083992</v>
      </c>
      <c r="J30" s="78">
        <f t="shared" si="8"/>
        <v>0.6653355366285757</v>
      </c>
      <c r="L30" s="77">
        <f>+'[5]Programa I'!K30+'[5]Programa II'!K30+'[5]Programa III'!K30+'[5]Programa IV'!K30+'[5]Programa V'!K30</f>
        <v>10202710.98</v>
      </c>
      <c r="M30" s="77">
        <f>+'[5]Programa I'!L30+'[5]Programa II'!L30+'[5]Programa III'!L30+'[5]Programa IV'!L30+'[5]Programa V'!L30</f>
        <v>39562588.199999996</v>
      </c>
      <c r="N30" s="77">
        <f t="shared" ref="N30:N33" si="29">SUM(L30:M30)</f>
        <v>49765299.179999992</v>
      </c>
      <c r="O30" s="77">
        <f>+F30-N30</f>
        <v>98936772.975083992</v>
      </c>
      <c r="P30" s="47"/>
    </row>
    <row r="31" spans="1:574" hidden="1" x14ac:dyDescent="0.25">
      <c r="A31" s="44"/>
      <c r="B31" s="74" t="s">
        <v>140</v>
      </c>
      <c r="C31" s="82" t="s">
        <v>141</v>
      </c>
      <c r="D31" s="76">
        <f>+'[5]Presupuesto 2020'!U31</f>
        <v>42724524.986249998</v>
      </c>
      <c r="E31" s="76">
        <f>+'[5]Programa I'!D31+'[5]Programa II'!D31+'[5]Programa III'!D31+'[5]Programa IV'!D31+'[5]Programa V'!D31</f>
        <v>1177455.7197</v>
      </c>
      <c r="F31" s="77">
        <f t="shared" si="27"/>
        <v>43901980.705949999</v>
      </c>
      <c r="G31" s="77">
        <f>+'[5]Programa I'!F31+'[5]Programa II'!F31+'[5]Programa III'!F31+'[5]Programa IV'!F31+'[5]Programa V'!F31</f>
        <v>2915061.08</v>
      </c>
      <c r="H31" s="77">
        <f>+'[5]Total Programa'!U30</f>
        <v>14314334.709999999</v>
      </c>
      <c r="I31" s="77">
        <f t="shared" si="28"/>
        <v>29587645.995949998</v>
      </c>
      <c r="J31" s="78">
        <f t="shared" si="8"/>
        <v>0.67394786112554617</v>
      </c>
      <c r="L31" s="77">
        <f>+'[5]Programa I'!K31+'[5]Programa II'!K31+'[5]Programa III'!K31+'[5]Programa IV'!K31+'[5]Programa V'!K31</f>
        <v>2915061.08</v>
      </c>
      <c r="M31" s="77">
        <f>+'[5]Programa I'!L31+'[5]Programa II'!L31+'[5]Programa III'!L31+'[5]Programa IV'!L31+'[5]Programa V'!L31</f>
        <v>11399273.629999999</v>
      </c>
      <c r="N31" s="77">
        <f t="shared" si="29"/>
        <v>14314334.709999999</v>
      </c>
      <c r="O31" s="77">
        <f>+F31-N31</f>
        <v>29587645.995949998</v>
      </c>
      <c r="P31" s="47"/>
    </row>
    <row r="32" spans="1:574" s="84" customFormat="1" hidden="1" x14ac:dyDescent="0.25">
      <c r="A32" s="83"/>
      <c r="B32" s="74" t="s">
        <v>142</v>
      </c>
      <c r="C32" s="82" t="s">
        <v>143</v>
      </c>
      <c r="D32" s="76">
        <f>+'[5]Presupuesto 2020'!U32</f>
        <v>85449049.972499996</v>
      </c>
      <c r="E32" s="76">
        <f>+'[5]Programa I'!D32+'[5]Programa II'!D32+'[5]Programa III'!D32+'[5]Programa IV'!D32+'[5]Programa V'!D32</f>
        <v>2354911.4394</v>
      </c>
      <c r="F32" s="77">
        <f t="shared" si="27"/>
        <v>87803961.411899999</v>
      </c>
      <c r="G32" s="77">
        <f>+'[5]Programa I'!F32+'[5]Programa II'!F32+'[5]Programa III'!F32+'[5]Programa IV'!F32+'[5]Programa V'!F32</f>
        <v>5830120.9000000004</v>
      </c>
      <c r="H32" s="77">
        <f>+'[5]Total Programa'!U31</f>
        <v>28628663.599999998</v>
      </c>
      <c r="I32" s="77">
        <f t="shared" si="28"/>
        <v>59175297.811900005</v>
      </c>
      <c r="J32" s="78">
        <f t="shared" si="8"/>
        <v>0.67394792740957155</v>
      </c>
      <c r="K32" s="49"/>
      <c r="L32" s="77">
        <f>+'[5]Programa I'!K32+'[5]Programa II'!K32+'[5]Programa III'!K32+'[5]Programa IV'!K32+'[5]Programa V'!K32</f>
        <v>5830120.9000000004</v>
      </c>
      <c r="M32" s="77">
        <f>+'[5]Programa I'!L32+'[5]Programa II'!L32+'[5]Programa III'!L32+'[5]Programa IV'!L32+'[5]Programa V'!L32</f>
        <v>22798542.700000003</v>
      </c>
      <c r="N32" s="77">
        <f t="shared" si="29"/>
        <v>28628663.600000001</v>
      </c>
      <c r="O32" s="77">
        <f>+F32-N32</f>
        <v>59175297.811899997</v>
      </c>
      <c r="P32" s="47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  <c r="IX32" s="129"/>
      <c r="IY32" s="129"/>
      <c r="IZ32" s="129"/>
      <c r="JA32" s="129"/>
      <c r="JB32" s="129"/>
      <c r="JC32" s="129"/>
      <c r="JD32" s="129"/>
      <c r="JE32" s="129"/>
      <c r="JF32" s="129"/>
      <c r="JG32" s="129"/>
      <c r="JH32" s="129"/>
      <c r="JI32" s="129"/>
      <c r="JJ32" s="129"/>
      <c r="JK32" s="129"/>
      <c r="JL32" s="129"/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29"/>
      <c r="KF32" s="129"/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29"/>
      <c r="KZ32" s="129"/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29"/>
      <c r="LT32" s="129"/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29"/>
      <c r="MN32" s="129"/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29"/>
      <c r="NH32" s="129"/>
      <c r="NI32" s="129"/>
      <c r="NJ32" s="129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29"/>
      <c r="NX32" s="129"/>
      <c r="NY32" s="129"/>
      <c r="NZ32" s="129"/>
      <c r="OA32" s="129"/>
      <c r="OB32" s="129"/>
      <c r="OC32" s="129"/>
      <c r="OD32" s="129"/>
      <c r="OE32" s="129"/>
      <c r="OF32" s="129"/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29"/>
      <c r="OZ32" s="129"/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29"/>
      <c r="PT32" s="129"/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29"/>
      <c r="QN32" s="129"/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29"/>
      <c r="RH32" s="129"/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29"/>
      <c r="SB32" s="129"/>
      <c r="SC32" s="129"/>
      <c r="SD32" s="129"/>
      <c r="SE32" s="129"/>
      <c r="SF32" s="129"/>
      <c r="SG32" s="129"/>
      <c r="SH32" s="129"/>
      <c r="SI32" s="129"/>
      <c r="SJ32" s="129"/>
      <c r="SK32" s="129"/>
      <c r="SL32" s="129"/>
      <c r="SM32" s="129"/>
      <c r="SN32" s="129"/>
      <c r="SO32" s="129"/>
      <c r="SP32" s="129"/>
      <c r="SQ32" s="129"/>
      <c r="SR32" s="129"/>
      <c r="SS32" s="129"/>
      <c r="ST32" s="129"/>
      <c r="SU32" s="129"/>
      <c r="SV32" s="129"/>
      <c r="SW32" s="129"/>
      <c r="SX32" s="129"/>
      <c r="SY32" s="129"/>
      <c r="SZ32" s="129"/>
      <c r="TA32" s="129"/>
      <c r="TB32" s="129"/>
      <c r="TC32" s="129"/>
      <c r="TD32" s="129"/>
      <c r="TE32" s="129"/>
      <c r="TF32" s="129"/>
      <c r="TG32" s="129"/>
      <c r="TH32" s="129"/>
      <c r="TI32" s="129"/>
      <c r="TJ32" s="129"/>
      <c r="TK32" s="129"/>
      <c r="TL32" s="129"/>
      <c r="TM32" s="129"/>
      <c r="TN32" s="129"/>
      <c r="TO32" s="129"/>
      <c r="TP32" s="129"/>
      <c r="TQ32" s="129"/>
      <c r="TR32" s="129"/>
      <c r="TS32" s="129"/>
      <c r="TT32" s="129"/>
      <c r="TU32" s="129"/>
      <c r="TV32" s="129"/>
      <c r="TW32" s="129"/>
      <c r="TX32" s="129"/>
      <c r="TY32" s="129"/>
      <c r="TZ32" s="129"/>
      <c r="UA32" s="129"/>
      <c r="UB32" s="129"/>
      <c r="UC32" s="129"/>
      <c r="UD32" s="129"/>
      <c r="UE32" s="129"/>
      <c r="UF32" s="129"/>
      <c r="UG32" s="129"/>
      <c r="UH32" s="129"/>
      <c r="UI32" s="129"/>
      <c r="UJ32" s="129"/>
      <c r="UK32" s="129"/>
      <c r="UL32" s="129"/>
      <c r="UM32" s="129"/>
      <c r="UN32" s="129"/>
      <c r="UO32" s="129"/>
      <c r="UP32" s="129"/>
      <c r="UQ32" s="129"/>
      <c r="UR32" s="129"/>
      <c r="US32" s="129"/>
      <c r="UT32" s="129"/>
      <c r="UU32" s="129"/>
      <c r="UV32" s="129"/>
      <c r="UW32" s="129"/>
      <c r="UX32" s="129"/>
      <c r="UY32" s="129"/>
      <c r="UZ32" s="129"/>
      <c r="VA32" s="129"/>
      <c r="VB32" s="129"/>
    </row>
    <row r="33" spans="1:574" s="84" customFormat="1" hidden="1" x14ac:dyDescent="0.25">
      <c r="A33" s="83"/>
      <c r="B33" s="85" t="s">
        <v>144</v>
      </c>
      <c r="C33" s="86" t="s">
        <v>145</v>
      </c>
      <c r="D33" s="76">
        <f>+'[5]Presupuesto 2020'!U33</f>
        <v>151909412.67899445</v>
      </c>
      <c r="E33" s="76">
        <f>+'[5]Programa I'!D33+'[5]Programa II'!D33+'[5]Programa III'!D33+'[5]Programa IV'!D33+'[5]Programa V'!D33</f>
        <v>1586947.8</v>
      </c>
      <c r="F33" s="77">
        <f t="shared" si="27"/>
        <v>153496360.47899446</v>
      </c>
      <c r="G33" s="77">
        <f>+'[5]Programa I'!F33+'[5]Programa II'!F33+'[5]Programa III'!F33+'[5]Programa IV'!F33+'[5]Programa V'!F33</f>
        <v>9843379.8200000003</v>
      </c>
      <c r="H33" s="77">
        <f>+'[5]Total Programa'!U32</f>
        <v>48756086.149999999</v>
      </c>
      <c r="I33" s="77">
        <f t="shared" si="28"/>
        <v>104740274.32899445</v>
      </c>
      <c r="J33" s="78">
        <f t="shared" si="8"/>
        <v>0.682363243025087</v>
      </c>
      <c r="K33" s="49"/>
      <c r="L33" s="77">
        <f>+'[5]Programa I'!K33+'[5]Programa II'!K33+'[5]Programa III'!K33+'[5]Programa IV'!K33+'[5]Programa V'!K33</f>
        <v>9843379.8200000003</v>
      </c>
      <c r="M33" s="77">
        <f>+'[5]Programa I'!L33+'[5]Programa II'!L33+'[5]Programa III'!L33+'[5]Programa IV'!L33+'[5]Programa V'!L33</f>
        <v>38912706.330000006</v>
      </c>
      <c r="N33" s="77">
        <f t="shared" si="29"/>
        <v>48756086.150000006</v>
      </c>
      <c r="O33" s="77">
        <f>+F33-N33</f>
        <v>104740274.32899445</v>
      </c>
      <c r="P33" s="47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29"/>
      <c r="IZ33" s="129"/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29"/>
      <c r="KF33" s="129"/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29"/>
      <c r="MN33" s="129"/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29"/>
      <c r="NH33" s="129"/>
      <c r="NI33" s="129"/>
      <c r="NJ33" s="129"/>
      <c r="NK33" s="129"/>
      <c r="NL33" s="129"/>
      <c r="NM33" s="129"/>
      <c r="NN33" s="129"/>
      <c r="NO33" s="129"/>
      <c r="NP33" s="129"/>
      <c r="NQ33" s="129"/>
      <c r="NR33" s="129"/>
      <c r="NS33" s="129"/>
      <c r="NT33" s="129"/>
      <c r="NU33" s="129"/>
      <c r="NV33" s="129"/>
      <c r="NW33" s="129"/>
      <c r="NX33" s="129"/>
      <c r="NY33" s="129"/>
      <c r="NZ33" s="129"/>
      <c r="OA33" s="129"/>
      <c r="OB33" s="129"/>
      <c r="OC33" s="129"/>
      <c r="OD33" s="129"/>
      <c r="OE33" s="129"/>
      <c r="OF33" s="129"/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29"/>
      <c r="OZ33" s="129"/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29"/>
      <c r="PT33" s="129"/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29"/>
      <c r="QN33" s="129"/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29"/>
      <c r="RH33" s="129"/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29"/>
      <c r="SB33" s="129"/>
      <c r="SC33" s="129"/>
      <c r="SD33" s="129"/>
      <c r="SE33" s="129"/>
      <c r="SF33" s="129"/>
      <c r="SG33" s="129"/>
      <c r="SH33" s="129"/>
      <c r="SI33" s="129"/>
      <c r="SJ33" s="129"/>
      <c r="SK33" s="129"/>
      <c r="SL33" s="129"/>
      <c r="SM33" s="129"/>
      <c r="SN33" s="129"/>
      <c r="SO33" s="129"/>
      <c r="SP33" s="129"/>
      <c r="SQ33" s="129"/>
      <c r="SR33" s="129"/>
      <c r="SS33" s="129"/>
      <c r="ST33" s="129"/>
      <c r="SU33" s="129"/>
      <c r="SV33" s="129"/>
      <c r="SW33" s="129"/>
      <c r="SX33" s="129"/>
      <c r="SY33" s="129"/>
      <c r="SZ33" s="129"/>
      <c r="TA33" s="129"/>
      <c r="TB33" s="129"/>
      <c r="TC33" s="129"/>
      <c r="TD33" s="129"/>
      <c r="TE33" s="129"/>
      <c r="TF33" s="129"/>
      <c r="TG33" s="129"/>
      <c r="TH33" s="129"/>
      <c r="TI33" s="129"/>
      <c r="TJ33" s="129"/>
      <c r="TK33" s="129"/>
      <c r="TL33" s="129"/>
      <c r="TM33" s="129"/>
      <c r="TN33" s="129"/>
      <c r="TO33" s="129"/>
      <c r="TP33" s="129"/>
      <c r="TQ33" s="129"/>
      <c r="TR33" s="129"/>
      <c r="TS33" s="129"/>
      <c r="TT33" s="129"/>
      <c r="TU33" s="129"/>
      <c r="TV33" s="129"/>
      <c r="TW33" s="129"/>
      <c r="TX33" s="129"/>
      <c r="TY33" s="129"/>
      <c r="TZ33" s="129"/>
      <c r="UA33" s="129"/>
      <c r="UB33" s="129"/>
      <c r="UC33" s="129"/>
      <c r="UD33" s="129"/>
      <c r="UE33" s="129"/>
      <c r="UF33" s="129"/>
      <c r="UG33" s="129"/>
      <c r="UH33" s="129"/>
      <c r="UI33" s="129"/>
      <c r="UJ33" s="129"/>
      <c r="UK33" s="129"/>
      <c r="UL33" s="129"/>
      <c r="UM33" s="129"/>
      <c r="UN33" s="129"/>
      <c r="UO33" s="129"/>
      <c r="UP33" s="129"/>
      <c r="UQ33" s="129"/>
      <c r="UR33" s="129"/>
      <c r="US33" s="129"/>
      <c r="UT33" s="129"/>
      <c r="UU33" s="129"/>
      <c r="UV33" s="129"/>
      <c r="UW33" s="129"/>
      <c r="UX33" s="129"/>
      <c r="UY33" s="129"/>
      <c r="UZ33" s="129"/>
      <c r="VA33" s="129"/>
      <c r="VB33" s="129"/>
    </row>
    <row r="34" spans="1:574" hidden="1" x14ac:dyDescent="0.25">
      <c r="A34" s="44"/>
      <c r="B34" s="87" t="s">
        <v>146</v>
      </c>
      <c r="C34" s="81" t="s">
        <v>147</v>
      </c>
      <c r="D34" s="71">
        <f>SUM(D35)</f>
        <v>0</v>
      </c>
      <c r="E34" s="71">
        <f>SUM(E35)</f>
        <v>0</v>
      </c>
      <c r="F34" s="72">
        <f t="shared" ref="F34:O34" si="30">SUM(F35)</f>
        <v>0</v>
      </c>
      <c r="G34" s="72">
        <f t="shared" si="30"/>
        <v>0</v>
      </c>
      <c r="H34" s="72">
        <f t="shared" si="30"/>
        <v>0</v>
      </c>
      <c r="I34" s="72">
        <f t="shared" si="30"/>
        <v>0</v>
      </c>
      <c r="J34" s="73">
        <f t="shared" si="8"/>
        <v>0</v>
      </c>
      <c r="K34" s="44"/>
      <c r="L34" s="72">
        <f t="shared" si="30"/>
        <v>0</v>
      </c>
      <c r="M34" s="72">
        <f t="shared" si="30"/>
        <v>0</v>
      </c>
      <c r="N34" s="72">
        <f t="shared" si="30"/>
        <v>0</v>
      </c>
      <c r="O34" s="72">
        <f t="shared" si="30"/>
        <v>0</v>
      </c>
      <c r="P34" s="47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  <c r="KH34" s="44"/>
      <c r="KI34" s="44"/>
      <c r="KJ34" s="44"/>
      <c r="KK34" s="44"/>
      <c r="KL34" s="44"/>
      <c r="KM34" s="44"/>
      <c r="KN34" s="44"/>
      <c r="KO34" s="44"/>
      <c r="KP34" s="44"/>
      <c r="KQ34" s="44"/>
      <c r="KR34" s="44"/>
      <c r="KS34" s="44"/>
      <c r="KT34" s="44"/>
      <c r="KU34" s="44"/>
      <c r="KV34" s="44"/>
      <c r="KW34" s="44"/>
      <c r="KX34" s="44"/>
      <c r="KY34" s="44"/>
      <c r="KZ34" s="44"/>
      <c r="LA34" s="44"/>
      <c r="LB34" s="44"/>
      <c r="LC34" s="44"/>
      <c r="LD34" s="44"/>
      <c r="LE34" s="44"/>
      <c r="LF34" s="44"/>
      <c r="LG34" s="44"/>
      <c r="LH34" s="44"/>
      <c r="LI34" s="44"/>
      <c r="LJ34" s="44"/>
      <c r="LK34" s="44"/>
      <c r="LL34" s="44"/>
      <c r="LM34" s="44"/>
      <c r="LN34" s="44"/>
      <c r="LO34" s="44"/>
      <c r="LP34" s="44"/>
      <c r="LQ34" s="44"/>
      <c r="LR34" s="44"/>
      <c r="LS34" s="44"/>
      <c r="LT34" s="44"/>
      <c r="LU34" s="44"/>
      <c r="LV34" s="44"/>
      <c r="LW34" s="44"/>
      <c r="LX34" s="44"/>
      <c r="LY34" s="44"/>
      <c r="LZ34" s="44"/>
      <c r="MA34" s="44"/>
      <c r="MB34" s="44"/>
      <c r="MC34" s="44"/>
      <c r="MD34" s="44"/>
      <c r="ME34" s="44"/>
      <c r="MF34" s="44"/>
      <c r="MG34" s="44"/>
      <c r="MH34" s="44"/>
      <c r="MI34" s="44"/>
      <c r="MJ34" s="44"/>
      <c r="MK34" s="44"/>
      <c r="ML34" s="44"/>
      <c r="MM34" s="44"/>
      <c r="MN34" s="44"/>
      <c r="MO34" s="44"/>
      <c r="MP34" s="44"/>
      <c r="MQ34" s="44"/>
      <c r="MR34" s="44"/>
      <c r="MS34" s="44"/>
      <c r="MT34" s="44"/>
      <c r="MU34" s="44"/>
      <c r="MV34" s="44"/>
      <c r="MW34" s="44"/>
      <c r="MX34" s="44"/>
      <c r="MY34" s="44"/>
      <c r="MZ34" s="44"/>
      <c r="NA34" s="44"/>
      <c r="NB34" s="44"/>
      <c r="NC34" s="44"/>
      <c r="ND34" s="44"/>
      <c r="NE34" s="44"/>
      <c r="NF34" s="44"/>
      <c r="NG34" s="44"/>
      <c r="NH34" s="44"/>
      <c r="NI34" s="44"/>
      <c r="NJ34" s="44"/>
      <c r="NK34" s="44"/>
      <c r="NL34" s="44"/>
      <c r="NM34" s="44"/>
      <c r="NN34" s="44"/>
      <c r="NO34" s="44"/>
      <c r="NP34" s="44"/>
      <c r="NQ34" s="44"/>
      <c r="NR34" s="44"/>
      <c r="NS34" s="44"/>
      <c r="NT34" s="44"/>
      <c r="NU34" s="44"/>
      <c r="NV34" s="44"/>
      <c r="NW34" s="44"/>
      <c r="NX34" s="44"/>
      <c r="NY34" s="44"/>
      <c r="NZ34" s="44"/>
      <c r="OA34" s="44"/>
      <c r="OB34" s="44"/>
      <c r="OC34" s="44"/>
      <c r="OD34" s="44"/>
      <c r="OE34" s="44"/>
      <c r="OF34" s="44"/>
      <c r="OG34" s="44"/>
      <c r="OH34" s="44"/>
      <c r="OI34" s="44"/>
      <c r="OJ34" s="44"/>
      <c r="OK34" s="44"/>
      <c r="OL34" s="44"/>
      <c r="OM34" s="44"/>
      <c r="ON34" s="44"/>
      <c r="OO34" s="44"/>
      <c r="OP34" s="44"/>
      <c r="OQ34" s="44"/>
      <c r="OR34" s="44"/>
      <c r="OS34" s="44"/>
      <c r="OT34" s="44"/>
      <c r="OU34" s="44"/>
      <c r="OV34" s="44"/>
      <c r="OW34" s="44"/>
      <c r="OX34" s="44"/>
      <c r="OY34" s="44"/>
      <c r="OZ34" s="44"/>
      <c r="PA34" s="44"/>
      <c r="PB34" s="44"/>
      <c r="PC34" s="44"/>
      <c r="PD34" s="44"/>
      <c r="PE34" s="44"/>
      <c r="PF34" s="44"/>
      <c r="PG34" s="44"/>
      <c r="PH34" s="44"/>
      <c r="PI34" s="44"/>
      <c r="PJ34" s="44"/>
      <c r="PK34" s="44"/>
      <c r="PL34" s="44"/>
      <c r="PM34" s="44"/>
      <c r="PN34" s="44"/>
      <c r="PO34" s="44"/>
      <c r="PP34" s="44"/>
      <c r="PQ34" s="44"/>
      <c r="PR34" s="44"/>
      <c r="PS34" s="44"/>
      <c r="PT34" s="44"/>
      <c r="PU34" s="44"/>
      <c r="PV34" s="44"/>
      <c r="PW34" s="44"/>
      <c r="PX34" s="44"/>
      <c r="PY34" s="44"/>
      <c r="PZ34" s="44"/>
      <c r="QA34" s="44"/>
      <c r="QB34" s="44"/>
      <c r="QC34" s="44"/>
      <c r="QD34" s="44"/>
      <c r="QE34" s="44"/>
      <c r="QF34" s="44"/>
      <c r="QG34" s="44"/>
      <c r="QH34" s="44"/>
      <c r="QI34" s="44"/>
      <c r="QJ34" s="44"/>
      <c r="QK34" s="44"/>
      <c r="QL34" s="44"/>
      <c r="QM34" s="44"/>
      <c r="QN34" s="44"/>
      <c r="QO34" s="44"/>
      <c r="QP34" s="44"/>
      <c r="QQ34" s="44"/>
      <c r="QR34" s="44"/>
      <c r="QS34" s="44"/>
      <c r="QT34" s="44"/>
      <c r="QU34" s="44"/>
      <c r="QV34" s="44"/>
      <c r="QW34" s="44"/>
      <c r="QX34" s="44"/>
      <c r="QY34" s="44"/>
      <c r="QZ34" s="44"/>
      <c r="RA34" s="44"/>
      <c r="RB34" s="44"/>
      <c r="RC34" s="44"/>
      <c r="RD34" s="44"/>
      <c r="RE34" s="44"/>
      <c r="RF34" s="44"/>
      <c r="RG34" s="44"/>
      <c r="RH34" s="44"/>
      <c r="RI34" s="44"/>
      <c r="RJ34" s="44"/>
      <c r="RK34" s="44"/>
      <c r="RL34" s="44"/>
      <c r="RM34" s="44"/>
      <c r="RN34" s="44"/>
      <c r="RO34" s="44"/>
      <c r="RP34" s="44"/>
      <c r="RQ34" s="44"/>
      <c r="RR34" s="44"/>
      <c r="RS34" s="44"/>
      <c r="RT34" s="44"/>
      <c r="RU34" s="44"/>
      <c r="RV34" s="44"/>
      <c r="RW34" s="44"/>
      <c r="RX34" s="44"/>
      <c r="RY34" s="44"/>
      <c r="RZ34" s="44"/>
      <c r="SA34" s="44"/>
      <c r="SB34" s="44"/>
      <c r="SC34" s="44"/>
      <c r="SD34" s="44"/>
      <c r="SE34" s="44"/>
      <c r="SF34" s="44"/>
      <c r="SG34" s="44"/>
      <c r="SH34" s="44"/>
      <c r="SI34" s="44"/>
      <c r="SJ34" s="44"/>
      <c r="SK34" s="44"/>
      <c r="SL34" s="44"/>
      <c r="SM34" s="44"/>
      <c r="SN34" s="44"/>
      <c r="SO34" s="44"/>
      <c r="SP34" s="44"/>
      <c r="SQ34" s="44"/>
      <c r="SR34" s="44"/>
      <c r="SS34" s="44"/>
      <c r="ST34" s="44"/>
      <c r="SU34" s="44"/>
      <c r="SV34" s="44"/>
      <c r="SW34" s="44"/>
      <c r="SX34" s="44"/>
      <c r="SY34" s="44"/>
      <c r="SZ34" s="44"/>
      <c r="TA34" s="44"/>
      <c r="TB34" s="44"/>
      <c r="TC34" s="44"/>
      <c r="TD34" s="44"/>
      <c r="TE34" s="44"/>
      <c r="TF34" s="44"/>
      <c r="TG34" s="44"/>
      <c r="TH34" s="44"/>
      <c r="TI34" s="44"/>
      <c r="TJ34" s="44"/>
      <c r="TK34" s="44"/>
      <c r="TL34" s="44"/>
      <c r="TM34" s="44"/>
      <c r="TN34" s="44"/>
      <c r="TO34" s="44"/>
      <c r="TP34" s="44"/>
      <c r="TQ34" s="44"/>
      <c r="TR34" s="44"/>
      <c r="TS34" s="44"/>
      <c r="TT34" s="44"/>
      <c r="TU34" s="44"/>
      <c r="TV34" s="44"/>
      <c r="TW34" s="44"/>
      <c r="TX34" s="44"/>
      <c r="TY34" s="44"/>
      <c r="TZ34" s="44"/>
      <c r="UA34" s="44"/>
      <c r="UB34" s="44"/>
      <c r="UC34" s="44"/>
      <c r="UD34" s="44"/>
      <c r="UE34" s="44"/>
      <c r="UF34" s="44"/>
      <c r="UG34" s="44"/>
      <c r="UH34" s="44"/>
      <c r="UI34" s="44"/>
      <c r="UJ34" s="44"/>
      <c r="UK34" s="44"/>
      <c r="UL34" s="44"/>
      <c r="UM34" s="44"/>
      <c r="UN34" s="44"/>
      <c r="UO34" s="44"/>
      <c r="UP34" s="44"/>
      <c r="UQ34" s="44"/>
      <c r="UR34" s="44"/>
      <c r="US34" s="44"/>
      <c r="UT34" s="44"/>
      <c r="UU34" s="44"/>
      <c r="UV34" s="44"/>
      <c r="UW34" s="44"/>
      <c r="UX34" s="44"/>
      <c r="UY34" s="44"/>
      <c r="UZ34" s="44"/>
      <c r="VA34" s="44"/>
      <c r="VB34" s="44"/>
    </row>
    <row r="35" spans="1:574" s="84" customFormat="1" hidden="1" x14ac:dyDescent="0.25">
      <c r="A35" s="83"/>
      <c r="B35" s="74" t="s">
        <v>148</v>
      </c>
      <c r="C35" s="82" t="s">
        <v>149</v>
      </c>
      <c r="D35" s="76">
        <f>+'[5]Presupuesto 2020'!U35</f>
        <v>0</v>
      </c>
      <c r="E35" s="76">
        <f>+'[5]Programa I'!D35+'[5]Programa II'!D35+'[5]Programa III'!D35+'[5]Programa IV'!D35+'[5]Programa V'!D35</f>
        <v>0</v>
      </c>
      <c r="F35" s="77">
        <f>SUM(D35:E35)</f>
        <v>0</v>
      </c>
      <c r="G35" s="77">
        <f>+'[5]Programa I'!F35+'[5]Programa II'!F35+'[5]Programa III'!F35+'[5]Programa IV'!F35+'[5]Programa V'!F35</f>
        <v>0</v>
      </c>
      <c r="H35" s="77">
        <f>+'[5]Total Programa'!U34</f>
        <v>0</v>
      </c>
      <c r="I35" s="77">
        <f>+F35-H35</f>
        <v>0</v>
      </c>
      <c r="J35" s="78">
        <f t="shared" si="8"/>
        <v>0</v>
      </c>
      <c r="K35" s="44"/>
      <c r="L35" s="77">
        <f>+'[5]Programa I'!K35+'[5]Programa II'!K35+'[5]Programa III'!K35+'[5]Programa IV'!K35+'[5]Programa V'!K35</f>
        <v>0</v>
      </c>
      <c r="M35" s="77">
        <f>+'[5]Programa I'!L35+'[5]Programa II'!L35+'[5]Programa III'!L35+'[5]Programa IV'!L35+'[5]Programa V'!L35</f>
        <v>0</v>
      </c>
      <c r="N35" s="77">
        <f>SUM(L35:M35)</f>
        <v>0</v>
      </c>
      <c r="O35" s="77">
        <f>+F35-N35</f>
        <v>0</v>
      </c>
      <c r="P35" s="47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  <c r="IW35" s="126"/>
      <c r="IX35" s="126"/>
      <c r="IY35" s="126"/>
      <c r="IZ35" s="126"/>
      <c r="JA35" s="126"/>
      <c r="JB35" s="126"/>
      <c r="JC35" s="126"/>
      <c r="JD35" s="126"/>
      <c r="JE35" s="126"/>
      <c r="JF35" s="126"/>
      <c r="JG35" s="126"/>
      <c r="JH35" s="126"/>
      <c r="JI35" s="126"/>
      <c r="JJ35" s="126"/>
      <c r="JK35" s="126"/>
      <c r="JL35" s="126"/>
      <c r="JM35" s="126"/>
      <c r="JN35" s="126"/>
      <c r="JO35" s="126"/>
      <c r="JP35" s="126"/>
      <c r="JQ35" s="126"/>
      <c r="JR35" s="126"/>
      <c r="JS35" s="126"/>
      <c r="JT35" s="126"/>
      <c r="JU35" s="126"/>
      <c r="JV35" s="126"/>
      <c r="JW35" s="126"/>
      <c r="JX35" s="126"/>
      <c r="JY35" s="126"/>
      <c r="JZ35" s="126"/>
      <c r="KA35" s="126"/>
      <c r="KB35" s="126"/>
      <c r="KC35" s="126"/>
      <c r="KD35" s="126"/>
      <c r="KE35" s="126"/>
      <c r="KF35" s="126"/>
      <c r="KG35" s="126"/>
      <c r="KH35" s="126"/>
      <c r="KI35" s="126"/>
      <c r="KJ35" s="126"/>
      <c r="KK35" s="126"/>
      <c r="KL35" s="126"/>
      <c r="KM35" s="126"/>
      <c r="KN35" s="126"/>
      <c r="KO35" s="126"/>
      <c r="KP35" s="126"/>
      <c r="KQ35" s="126"/>
      <c r="KR35" s="126"/>
      <c r="KS35" s="126"/>
      <c r="KT35" s="126"/>
      <c r="KU35" s="126"/>
      <c r="KV35" s="126"/>
      <c r="KW35" s="126"/>
      <c r="KX35" s="126"/>
      <c r="KY35" s="126"/>
      <c r="KZ35" s="126"/>
      <c r="LA35" s="126"/>
      <c r="LB35" s="126"/>
      <c r="LC35" s="126"/>
      <c r="LD35" s="126"/>
      <c r="LE35" s="126"/>
      <c r="LF35" s="126"/>
      <c r="LG35" s="126"/>
      <c r="LH35" s="126"/>
      <c r="LI35" s="126"/>
      <c r="LJ35" s="126"/>
      <c r="LK35" s="126"/>
      <c r="LL35" s="126"/>
      <c r="LM35" s="126"/>
      <c r="LN35" s="126"/>
      <c r="LO35" s="126"/>
      <c r="LP35" s="126"/>
      <c r="LQ35" s="126"/>
      <c r="LR35" s="126"/>
      <c r="LS35" s="126"/>
      <c r="LT35" s="126"/>
      <c r="LU35" s="126"/>
      <c r="LV35" s="126"/>
      <c r="LW35" s="126"/>
      <c r="LX35" s="126"/>
      <c r="LY35" s="126"/>
      <c r="LZ35" s="126"/>
      <c r="MA35" s="126"/>
      <c r="MB35" s="126"/>
      <c r="MC35" s="126"/>
      <c r="MD35" s="126"/>
      <c r="ME35" s="126"/>
      <c r="MF35" s="126"/>
      <c r="MG35" s="126"/>
      <c r="MH35" s="126"/>
      <c r="MI35" s="126"/>
      <c r="MJ35" s="126"/>
      <c r="MK35" s="126"/>
      <c r="ML35" s="126"/>
      <c r="MM35" s="126"/>
      <c r="MN35" s="126"/>
      <c r="MO35" s="126"/>
      <c r="MP35" s="126"/>
      <c r="MQ35" s="126"/>
      <c r="MR35" s="126"/>
      <c r="MS35" s="126"/>
      <c r="MT35" s="126"/>
      <c r="MU35" s="126"/>
      <c r="MV35" s="126"/>
      <c r="MW35" s="126"/>
      <c r="MX35" s="126"/>
      <c r="MY35" s="126"/>
      <c r="MZ35" s="126"/>
      <c r="NA35" s="126"/>
      <c r="NB35" s="126"/>
      <c r="NC35" s="126"/>
      <c r="ND35" s="126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6"/>
      <c r="NS35" s="126"/>
      <c r="NT35" s="126"/>
      <c r="NU35" s="126"/>
      <c r="NV35" s="126"/>
      <c r="NW35" s="126"/>
      <c r="NX35" s="126"/>
      <c r="NY35" s="126"/>
      <c r="NZ35" s="126"/>
      <c r="OA35" s="126"/>
      <c r="OB35" s="126"/>
      <c r="OC35" s="126"/>
      <c r="OD35" s="126"/>
      <c r="OE35" s="126"/>
      <c r="OF35" s="126"/>
      <c r="OG35" s="126"/>
      <c r="OH35" s="126"/>
      <c r="OI35" s="126"/>
      <c r="OJ35" s="126"/>
      <c r="OK35" s="126"/>
      <c r="OL35" s="126"/>
      <c r="OM35" s="126"/>
      <c r="ON35" s="126"/>
      <c r="OO35" s="126"/>
      <c r="OP35" s="126"/>
      <c r="OQ35" s="126"/>
      <c r="OR35" s="126"/>
      <c r="OS35" s="126"/>
      <c r="OT35" s="126"/>
      <c r="OU35" s="126"/>
      <c r="OV35" s="126"/>
      <c r="OW35" s="126"/>
      <c r="OX35" s="126"/>
      <c r="OY35" s="126"/>
      <c r="OZ35" s="126"/>
      <c r="PA35" s="126"/>
      <c r="PB35" s="126"/>
      <c r="PC35" s="126"/>
      <c r="PD35" s="126"/>
      <c r="PE35" s="126"/>
      <c r="PF35" s="126"/>
      <c r="PG35" s="126"/>
      <c r="PH35" s="126"/>
      <c r="PI35" s="126"/>
      <c r="PJ35" s="126"/>
      <c r="PK35" s="126"/>
      <c r="PL35" s="126"/>
      <c r="PM35" s="126"/>
      <c r="PN35" s="126"/>
      <c r="PO35" s="126"/>
      <c r="PP35" s="126"/>
      <c r="PQ35" s="126"/>
      <c r="PR35" s="126"/>
      <c r="PS35" s="126"/>
      <c r="PT35" s="126"/>
      <c r="PU35" s="126"/>
      <c r="PV35" s="126"/>
      <c r="PW35" s="126"/>
      <c r="PX35" s="126"/>
      <c r="PY35" s="126"/>
      <c r="PZ35" s="126"/>
      <c r="QA35" s="126"/>
      <c r="QB35" s="126"/>
      <c r="QC35" s="126"/>
      <c r="QD35" s="126"/>
      <c r="QE35" s="126"/>
      <c r="QF35" s="126"/>
      <c r="QG35" s="126"/>
      <c r="QH35" s="126"/>
      <c r="QI35" s="126"/>
      <c r="QJ35" s="126"/>
      <c r="QK35" s="126"/>
      <c r="QL35" s="126"/>
      <c r="QM35" s="126"/>
      <c r="QN35" s="126"/>
      <c r="QO35" s="126"/>
      <c r="QP35" s="126"/>
      <c r="QQ35" s="126"/>
      <c r="QR35" s="126"/>
      <c r="QS35" s="126"/>
      <c r="QT35" s="126"/>
      <c r="QU35" s="126"/>
      <c r="QV35" s="126"/>
      <c r="QW35" s="126"/>
      <c r="QX35" s="126"/>
      <c r="QY35" s="126"/>
      <c r="QZ35" s="126"/>
      <c r="RA35" s="126"/>
      <c r="RB35" s="126"/>
      <c r="RC35" s="126"/>
      <c r="RD35" s="126"/>
      <c r="RE35" s="126"/>
      <c r="RF35" s="126"/>
      <c r="RG35" s="126"/>
      <c r="RH35" s="126"/>
      <c r="RI35" s="126"/>
      <c r="RJ35" s="126"/>
      <c r="RK35" s="126"/>
      <c r="RL35" s="126"/>
      <c r="RM35" s="126"/>
      <c r="RN35" s="126"/>
      <c r="RO35" s="126"/>
      <c r="RP35" s="126"/>
      <c r="RQ35" s="126"/>
      <c r="RR35" s="126"/>
      <c r="RS35" s="126"/>
      <c r="RT35" s="126"/>
      <c r="RU35" s="126"/>
      <c r="RV35" s="126"/>
      <c r="RW35" s="126"/>
      <c r="RX35" s="126"/>
      <c r="RY35" s="126"/>
      <c r="RZ35" s="126"/>
      <c r="SA35" s="126"/>
      <c r="SB35" s="126"/>
      <c r="SC35" s="126"/>
      <c r="SD35" s="126"/>
      <c r="SE35" s="126"/>
      <c r="SF35" s="126"/>
      <c r="SG35" s="126"/>
      <c r="SH35" s="126"/>
      <c r="SI35" s="126"/>
      <c r="SJ35" s="126"/>
      <c r="SK35" s="126"/>
      <c r="SL35" s="126"/>
      <c r="SM35" s="126"/>
      <c r="SN35" s="126"/>
      <c r="SO35" s="126"/>
      <c r="SP35" s="126"/>
      <c r="SQ35" s="126"/>
      <c r="SR35" s="126"/>
      <c r="SS35" s="126"/>
      <c r="ST35" s="126"/>
      <c r="SU35" s="126"/>
      <c r="SV35" s="126"/>
      <c r="SW35" s="126"/>
      <c r="SX35" s="126"/>
      <c r="SY35" s="126"/>
      <c r="SZ35" s="126"/>
      <c r="TA35" s="126"/>
      <c r="TB35" s="126"/>
      <c r="TC35" s="126"/>
      <c r="TD35" s="126"/>
      <c r="TE35" s="126"/>
      <c r="TF35" s="126"/>
      <c r="TG35" s="126"/>
      <c r="TH35" s="126"/>
      <c r="TI35" s="126"/>
      <c r="TJ35" s="126"/>
      <c r="TK35" s="126"/>
      <c r="TL35" s="126"/>
      <c r="TM35" s="126"/>
      <c r="TN35" s="126"/>
      <c r="TO35" s="126"/>
      <c r="TP35" s="126"/>
      <c r="TQ35" s="126"/>
      <c r="TR35" s="126"/>
      <c r="TS35" s="126"/>
      <c r="TT35" s="126"/>
      <c r="TU35" s="126"/>
      <c r="TV35" s="126"/>
      <c r="TW35" s="126"/>
      <c r="TX35" s="126"/>
      <c r="TY35" s="126"/>
      <c r="TZ35" s="126"/>
      <c r="UA35" s="126"/>
      <c r="UB35" s="126"/>
      <c r="UC35" s="126"/>
      <c r="UD35" s="126"/>
      <c r="UE35" s="126"/>
      <c r="UF35" s="126"/>
      <c r="UG35" s="126"/>
      <c r="UH35" s="126"/>
      <c r="UI35" s="126"/>
      <c r="UJ35" s="126"/>
      <c r="UK35" s="126"/>
      <c r="UL35" s="126"/>
      <c r="UM35" s="126"/>
      <c r="UN35" s="126"/>
      <c r="UO35" s="126"/>
      <c r="UP35" s="126"/>
      <c r="UQ35" s="126"/>
      <c r="UR35" s="126"/>
      <c r="US35" s="126"/>
      <c r="UT35" s="126"/>
      <c r="UU35" s="126"/>
      <c r="UV35" s="126"/>
      <c r="UW35" s="126"/>
      <c r="UX35" s="126"/>
      <c r="UY35" s="126"/>
      <c r="UZ35" s="126"/>
      <c r="VA35" s="126"/>
      <c r="VB35" s="126"/>
    </row>
    <row r="36" spans="1:574" s="50" customFormat="1" x14ac:dyDescent="0.25">
      <c r="A36" s="130"/>
      <c r="B36" s="65">
        <v>1</v>
      </c>
      <c r="C36" s="134" t="s">
        <v>150</v>
      </c>
      <c r="D36" s="66">
        <f>+D37+D43+D49+D57+D72+D77+D80+D84+D93+D96</f>
        <v>3745525379.2400002</v>
      </c>
      <c r="E36" s="66">
        <f>+E37+E43+E49+E57+E72+E77+E80+E84+E93+E96</f>
        <v>812248126</v>
      </c>
      <c r="F36" s="140">
        <f t="shared" ref="F36:I36" si="31">+F37+F43+F49+F57+F72+F77+F80+F84+F93+F96</f>
        <v>4557773505.2399998</v>
      </c>
      <c r="G36" s="140">
        <f t="shared" si="31"/>
        <v>44459590.399999999</v>
      </c>
      <c r="H36" s="140">
        <f t="shared" si="31"/>
        <v>170262165.59000003</v>
      </c>
      <c r="I36" s="67">
        <f t="shared" si="31"/>
        <v>4387511339.6499996</v>
      </c>
      <c r="J36" s="88">
        <f t="shared" si="8"/>
        <v>0.96264356590026856</v>
      </c>
      <c r="K36" s="79"/>
      <c r="L36" s="67">
        <f t="shared" ref="L36:O36" si="32">+L37+L43+L49+L57+L72+L77+L80+L84+L93+L96</f>
        <v>44459590.399999999</v>
      </c>
      <c r="M36" s="67">
        <f t="shared" si="32"/>
        <v>125802575.19000001</v>
      </c>
      <c r="N36" s="67">
        <f t="shared" si="32"/>
        <v>170262165.59000003</v>
      </c>
      <c r="O36" s="67">
        <f t="shared" si="32"/>
        <v>4387511339.6499996</v>
      </c>
      <c r="P36" s="47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  <c r="IX36" s="128"/>
      <c r="IY36" s="128"/>
      <c r="IZ36" s="128"/>
      <c r="JA36" s="128"/>
      <c r="JB36" s="128"/>
      <c r="JC36" s="128"/>
      <c r="JD36" s="128"/>
      <c r="JE36" s="128"/>
      <c r="JF36" s="128"/>
      <c r="JG36" s="128"/>
      <c r="JH36" s="128"/>
      <c r="JI36" s="128"/>
      <c r="JJ36" s="128"/>
      <c r="JK36" s="128"/>
      <c r="JL36" s="128"/>
      <c r="JM36" s="128"/>
      <c r="JN36" s="128"/>
      <c r="JO36" s="128"/>
      <c r="JP36" s="128"/>
      <c r="JQ36" s="128"/>
      <c r="JR36" s="128"/>
      <c r="JS36" s="128"/>
      <c r="JT36" s="128"/>
      <c r="JU36" s="128"/>
      <c r="JV36" s="128"/>
      <c r="JW36" s="128"/>
      <c r="JX36" s="128"/>
      <c r="JY36" s="128"/>
      <c r="JZ36" s="128"/>
      <c r="KA36" s="128"/>
      <c r="KB36" s="128"/>
      <c r="KC36" s="128"/>
      <c r="KD36" s="128"/>
      <c r="KE36" s="128"/>
      <c r="KF36" s="128"/>
      <c r="KG36" s="128"/>
      <c r="KH36" s="128"/>
      <c r="KI36" s="128"/>
      <c r="KJ36" s="128"/>
      <c r="KK36" s="128"/>
      <c r="KL36" s="128"/>
      <c r="KM36" s="128"/>
      <c r="KN36" s="128"/>
      <c r="KO36" s="128"/>
      <c r="KP36" s="128"/>
      <c r="KQ36" s="128"/>
      <c r="KR36" s="128"/>
      <c r="KS36" s="128"/>
      <c r="KT36" s="128"/>
      <c r="KU36" s="128"/>
      <c r="KV36" s="128"/>
      <c r="KW36" s="128"/>
      <c r="KX36" s="128"/>
      <c r="KY36" s="128"/>
      <c r="KZ36" s="128"/>
      <c r="LA36" s="128"/>
      <c r="LB36" s="128"/>
      <c r="LC36" s="128"/>
      <c r="LD36" s="128"/>
      <c r="LE36" s="128"/>
      <c r="LF36" s="128"/>
      <c r="LG36" s="128"/>
      <c r="LH36" s="128"/>
      <c r="LI36" s="128"/>
      <c r="LJ36" s="128"/>
      <c r="LK36" s="128"/>
      <c r="LL36" s="128"/>
      <c r="LM36" s="128"/>
      <c r="LN36" s="128"/>
      <c r="LO36" s="128"/>
      <c r="LP36" s="128"/>
      <c r="LQ36" s="128"/>
      <c r="LR36" s="128"/>
      <c r="LS36" s="128"/>
      <c r="LT36" s="128"/>
      <c r="LU36" s="128"/>
      <c r="LV36" s="128"/>
      <c r="LW36" s="128"/>
      <c r="LX36" s="128"/>
      <c r="LY36" s="128"/>
      <c r="LZ36" s="128"/>
      <c r="MA36" s="128"/>
      <c r="MB36" s="128"/>
      <c r="MC36" s="128"/>
      <c r="MD36" s="128"/>
      <c r="ME36" s="128"/>
      <c r="MF36" s="128"/>
      <c r="MG36" s="128"/>
      <c r="MH36" s="128"/>
      <c r="MI36" s="128"/>
      <c r="MJ36" s="128"/>
      <c r="MK36" s="128"/>
      <c r="ML36" s="128"/>
      <c r="MM36" s="128"/>
      <c r="MN36" s="128"/>
      <c r="MO36" s="128"/>
      <c r="MP36" s="128"/>
      <c r="MQ36" s="128"/>
      <c r="MR36" s="128"/>
      <c r="MS36" s="128"/>
      <c r="MT36" s="128"/>
      <c r="MU36" s="128"/>
      <c r="MV36" s="128"/>
      <c r="MW36" s="128"/>
      <c r="MX36" s="128"/>
      <c r="MY36" s="128"/>
      <c r="MZ36" s="128"/>
      <c r="NA36" s="128"/>
      <c r="NB36" s="128"/>
      <c r="NC36" s="128"/>
      <c r="ND36" s="128"/>
      <c r="NE36" s="128"/>
      <c r="NF36" s="128"/>
      <c r="NG36" s="128"/>
      <c r="NH36" s="128"/>
      <c r="NI36" s="128"/>
      <c r="NJ36" s="128"/>
      <c r="NK36" s="128"/>
      <c r="NL36" s="128"/>
      <c r="NM36" s="128"/>
      <c r="NN36" s="128"/>
      <c r="NO36" s="128"/>
      <c r="NP36" s="128"/>
      <c r="NQ36" s="128"/>
      <c r="NR36" s="128"/>
      <c r="NS36" s="128"/>
      <c r="NT36" s="128"/>
      <c r="NU36" s="128"/>
      <c r="NV36" s="128"/>
      <c r="NW36" s="128"/>
      <c r="NX36" s="128"/>
      <c r="NY36" s="128"/>
      <c r="NZ36" s="128"/>
      <c r="OA36" s="128"/>
      <c r="OB36" s="128"/>
      <c r="OC36" s="128"/>
      <c r="OD36" s="128"/>
      <c r="OE36" s="128"/>
      <c r="OF36" s="128"/>
      <c r="OG36" s="128"/>
      <c r="OH36" s="128"/>
      <c r="OI36" s="128"/>
      <c r="OJ36" s="128"/>
      <c r="OK36" s="128"/>
      <c r="OL36" s="128"/>
      <c r="OM36" s="128"/>
      <c r="ON36" s="128"/>
      <c r="OO36" s="128"/>
      <c r="OP36" s="128"/>
      <c r="OQ36" s="128"/>
      <c r="OR36" s="128"/>
      <c r="OS36" s="128"/>
      <c r="OT36" s="128"/>
      <c r="OU36" s="128"/>
      <c r="OV36" s="128"/>
      <c r="OW36" s="128"/>
      <c r="OX36" s="128"/>
      <c r="OY36" s="128"/>
      <c r="OZ36" s="128"/>
      <c r="PA36" s="128"/>
      <c r="PB36" s="128"/>
      <c r="PC36" s="128"/>
      <c r="PD36" s="128"/>
      <c r="PE36" s="128"/>
      <c r="PF36" s="128"/>
      <c r="PG36" s="128"/>
      <c r="PH36" s="128"/>
      <c r="PI36" s="128"/>
      <c r="PJ36" s="128"/>
      <c r="PK36" s="128"/>
      <c r="PL36" s="128"/>
      <c r="PM36" s="128"/>
      <c r="PN36" s="128"/>
      <c r="PO36" s="128"/>
      <c r="PP36" s="128"/>
      <c r="PQ36" s="128"/>
      <c r="PR36" s="128"/>
      <c r="PS36" s="128"/>
      <c r="PT36" s="128"/>
      <c r="PU36" s="128"/>
      <c r="PV36" s="128"/>
      <c r="PW36" s="128"/>
      <c r="PX36" s="128"/>
      <c r="PY36" s="128"/>
      <c r="PZ36" s="128"/>
      <c r="QA36" s="128"/>
      <c r="QB36" s="128"/>
      <c r="QC36" s="128"/>
      <c r="QD36" s="128"/>
      <c r="QE36" s="128"/>
      <c r="QF36" s="128"/>
      <c r="QG36" s="128"/>
      <c r="QH36" s="128"/>
      <c r="QI36" s="128"/>
      <c r="QJ36" s="128"/>
      <c r="QK36" s="128"/>
      <c r="QL36" s="128"/>
      <c r="QM36" s="128"/>
      <c r="QN36" s="128"/>
      <c r="QO36" s="128"/>
      <c r="QP36" s="128"/>
      <c r="QQ36" s="128"/>
      <c r="QR36" s="128"/>
      <c r="QS36" s="128"/>
      <c r="QT36" s="128"/>
      <c r="QU36" s="128"/>
      <c r="QV36" s="128"/>
      <c r="QW36" s="128"/>
      <c r="QX36" s="128"/>
      <c r="QY36" s="128"/>
      <c r="QZ36" s="128"/>
      <c r="RA36" s="128"/>
      <c r="RB36" s="128"/>
      <c r="RC36" s="128"/>
      <c r="RD36" s="128"/>
      <c r="RE36" s="128"/>
      <c r="RF36" s="128"/>
      <c r="RG36" s="128"/>
      <c r="RH36" s="128"/>
      <c r="RI36" s="128"/>
      <c r="RJ36" s="128"/>
      <c r="RK36" s="128"/>
      <c r="RL36" s="128"/>
      <c r="RM36" s="128"/>
      <c r="RN36" s="128"/>
      <c r="RO36" s="128"/>
      <c r="RP36" s="128"/>
      <c r="RQ36" s="128"/>
      <c r="RR36" s="128"/>
      <c r="RS36" s="128"/>
      <c r="RT36" s="128"/>
      <c r="RU36" s="128"/>
      <c r="RV36" s="128"/>
      <c r="RW36" s="128"/>
      <c r="RX36" s="128"/>
      <c r="RY36" s="128"/>
      <c r="RZ36" s="128"/>
      <c r="SA36" s="128"/>
      <c r="SB36" s="128"/>
      <c r="SC36" s="128"/>
      <c r="SD36" s="128"/>
      <c r="SE36" s="128"/>
      <c r="SF36" s="128"/>
      <c r="SG36" s="128"/>
      <c r="SH36" s="128"/>
      <c r="SI36" s="128"/>
      <c r="SJ36" s="128"/>
      <c r="SK36" s="128"/>
      <c r="SL36" s="128"/>
      <c r="SM36" s="128"/>
      <c r="SN36" s="128"/>
      <c r="SO36" s="128"/>
      <c r="SP36" s="128"/>
      <c r="SQ36" s="128"/>
      <c r="SR36" s="128"/>
      <c r="SS36" s="128"/>
      <c r="ST36" s="128"/>
      <c r="SU36" s="128"/>
      <c r="SV36" s="128"/>
      <c r="SW36" s="128"/>
      <c r="SX36" s="128"/>
      <c r="SY36" s="128"/>
      <c r="SZ36" s="128"/>
      <c r="TA36" s="128"/>
      <c r="TB36" s="128"/>
      <c r="TC36" s="128"/>
      <c r="TD36" s="128"/>
      <c r="TE36" s="128"/>
      <c r="TF36" s="128"/>
      <c r="TG36" s="128"/>
      <c r="TH36" s="128"/>
      <c r="TI36" s="128"/>
      <c r="TJ36" s="128"/>
      <c r="TK36" s="128"/>
      <c r="TL36" s="128"/>
      <c r="TM36" s="128"/>
      <c r="TN36" s="128"/>
      <c r="TO36" s="128"/>
      <c r="TP36" s="128"/>
      <c r="TQ36" s="128"/>
      <c r="TR36" s="128"/>
      <c r="TS36" s="128"/>
      <c r="TT36" s="128"/>
      <c r="TU36" s="128"/>
      <c r="TV36" s="128"/>
      <c r="TW36" s="128"/>
      <c r="TX36" s="128"/>
      <c r="TY36" s="128"/>
      <c r="TZ36" s="128"/>
      <c r="UA36" s="128"/>
      <c r="UB36" s="128"/>
      <c r="UC36" s="128"/>
      <c r="UD36" s="128"/>
      <c r="UE36" s="128"/>
      <c r="UF36" s="128"/>
      <c r="UG36" s="128"/>
      <c r="UH36" s="128"/>
      <c r="UI36" s="128"/>
      <c r="UJ36" s="128"/>
      <c r="UK36" s="128"/>
      <c r="UL36" s="128"/>
      <c r="UM36" s="128"/>
      <c r="UN36" s="128"/>
      <c r="UO36" s="128"/>
      <c r="UP36" s="128"/>
      <c r="UQ36" s="128"/>
      <c r="UR36" s="128"/>
      <c r="US36" s="128"/>
      <c r="UT36" s="128"/>
      <c r="UU36" s="128"/>
      <c r="UV36" s="128"/>
      <c r="UW36" s="128"/>
      <c r="UX36" s="128"/>
      <c r="UY36" s="128"/>
      <c r="UZ36" s="128"/>
      <c r="VA36" s="128"/>
      <c r="VB36" s="128"/>
    </row>
    <row r="37" spans="1:574" x14ac:dyDescent="0.25">
      <c r="B37" s="70">
        <v>1.01</v>
      </c>
      <c r="C37" s="145" t="s">
        <v>151</v>
      </c>
      <c r="D37" s="71">
        <f>SUM(D38:D42)</f>
        <v>201220352</v>
      </c>
      <c r="E37" s="71">
        <f>SUM(E38:E42)</f>
        <v>35137600</v>
      </c>
      <c r="F37" s="144">
        <f t="shared" ref="F37:I37" si="33">SUM(F38:F42)</f>
        <v>236357952</v>
      </c>
      <c r="G37" s="144">
        <f t="shared" si="33"/>
        <v>7451840.9800000004</v>
      </c>
      <c r="H37" s="144">
        <f t="shared" si="33"/>
        <v>32808011.030000001</v>
      </c>
      <c r="I37" s="72">
        <f t="shared" si="33"/>
        <v>203549940.97</v>
      </c>
      <c r="J37" s="73">
        <f t="shared" si="8"/>
        <v>0.8611935382229069</v>
      </c>
      <c r="K37" s="79"/>
      <c r="L37" s="72">
        <f t="shared" ref="L37:O37" si="34">SUM(L38:L42)</f>
        <v>7451840.9800000004</v>
      </c>
      <c r="M37" s="72">
        <f t="shared" si="34"/>
        <v>25356170.050000004</v>
      </c>
      <c r="N37" s="72">
        <f t="shared" si="34"/>
        <v>32808011.030000001</v>
      </c>
      <c r="O37" s="72">
        <f t="shared" si="34"/>
        <v>203549940.97</v>
      </c>
      <c r="P37" s="47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1:574" hidden="1" x14ac:dyDescent="0.25">
      <c r="A38" s="44"/>
      <c r="B38" s="74" t="s">
        <v>152</v>
      </c>
      <c r="C38" s="82" t="s">
        <v>153</v>
      </c>
      <c r="D38" s="76">
        <f>+'[5]Presupuesto 2020'!U38</f>
        <v>60000000</v>
      </c>
      <c r="E38" s="76">
        <f>+'[5]Programa I'!D38+'[5]Programa II'!D38+'[5]Programa III'!D38+'[5]Programa IV'!D38+'[5]Programa V'!D38</f>
        <v>20000000</v>
      </c>
      <c r="F38" s="89">
        <f t="shared" ref="F38:F42" si="35">SUM(D38:E38)</f>
        <v>80000000</v>
      </c>
      <c r="G38" s="89">
        <f>+'[5]Programa I'!F38+'[5]Programa II'!F38+'[5]Programa III'!F38+'[5]Programa IV'!F38+'[5]Programa V'!F38</f>
        <v>2498448.69</v>
      </c>
      <c r="H38" s="89">
        <f>+'[5]Total Programa'!U37</f>
        <v>10091810.58</v>
      </c>
      <c r="I38" s="89">
        <f t="shared" ref="I38:I42" si="36">+F38-H38</f>
        <v>69908189.420000002</v>
      </c>
      <c r="J38" s="90">
        <f t="shared" si="8"/>
        <v>0.87385236774999997</v>
      </c>
      <c r="L38" s="89">
        <f>+'[5]Programa I'!K38+'[5]Programa II'!K38+'[5]Programa III'!K38+'[5]Programa IV'!K38+'[5]Programa V'!K38</f>
        <v>2498448.69</v>
      </c>
      <c r="M38" s="89">
        <f>+'[5]Programa I'!L38+'[5]Programa II'!L38+'[5]Programa III'!L38+'[5]Programa IV'!L38+'[5]Programa V'!L38</f>
        <v>7593361.8900000006</v>
      </c>
      <c r="N38" s="89">
        <f t="shared" ref="N38:N42" si="37">SUM(L38:M38)</f>
        <v>10091810.58</v>
      </c>
      <c r="O38" s="89">
        <f>+F38-N38</f>
        <v>69908189.420000002</v>
      </c>
      <c r="P38" s="47"/>
    </row>
    <row r="39" spans="1:574" hidden="1" x14ac:dyDescent="0.25">
      <c r="A39" s="44"/>
      <c r="B39" s="74" t="s">
        <v>154</v>
      </c>
      <c r="C39" s="82" t="s">
        <v>155</v>
      </c>
      <c r="D39" s="76">
        <f>+'[5]Presupuesto 2020'!U39</f>
        <v>22350000</v>
      </c>
      <c r="E39" s="76">
        <f>+'[5]Programa I'!D39+'[5]Programa II'!D39+'[5]Programa III'!D39+'[5]Programa IV'!D39+'[5]Programa V'!D39</f>
        <v>0</v>
      </c>
      <c r="F39" s="89">
        <f t="shared" si="35"/>
        <v>22350000</v>
      </c>
      <c r="G39" s="89">
        <f>+'[5]Programa I'!F39+'[5]Programa II'!F39+'[5]Programa III'!F39+'[5]Programa IV'!F39+'[5]Programa V'!F39</f>
        <v>0</v>
      </c>
      <c r="H39" s="89">
        <f>+'[5]Total Programa'!U38</f>
        <v>2701464.17</v>
      </c>
      <c r="I39" s="89">
        <f t="shared" si="36"/>
        <v>19648535.829999998</v>
      </c>
      <c r="J39" s="90">
        <f t="shared" si="8"/>
        <v>0.87912911991051446</v>
      </c>
      <c r="L39" s="89">
        <f>+'[5]Programa I'!K39+'[5]Programa II'!K39+'[5]Programa III'!K39+'[5]Programa IV'!K39+'[5]Programa V'!K39</f>
        <v>0</v>
      </c>
      <c r="M39" s="89">
        <f>+'[5]Programa I'!L39+'[5]Programa II'!L39+'[5]Programa III'!L39+'[5]Programa IV'!L39+'[5]Programa V'!L39</f>
        <v>2701464.17</v>
      </c>
      <c r="N39" s="89">
        <f t="shared" si="37"/>
        <v>2701464.17</v>
      </c>
      <c r="O39" s="89">
        <f>+F39-N39</f>
        <v>19648535.829999998</v>
      </c>
      <c r="P39" s="47"/>
    </row>
    <row r="40" spans="1:574" hidden="1" x14ac:dyDescent="0.25">
      <c r="A40" s="44"/>
      <c r="B40" s="74" t="s">
        <v>156</v>
      </c>
      <c r="C40" s="82" t="s">
        <v>157</v>
      </c>
      <c r="D40" s="76">
        <f>+'[5]Presupuesto 2020'!U40</f>
        <v>118870352</v>
      </c>
      <c r="E40" s="76">
        <f>+'[5]Programa I'!D40+'[5]Programa II'!D40+'[5]Programa III'!D40+'[5]Programa IV'!D40+'[5]Programa V'!D40</f>
        <v>0</v>
      </c>
      <c r="F40" s="89">
        <f t="shared" si="35"/>
        <v>118870352</v>
      </c>
      <c r="G40" s="89">
        <f>+'[5]Programa I'!F40+'[5]Programa II'!F40+'[5]Programa III'!F40+'[5]Programa IV'!F40+'[5]Programa V'!F40</f>
        <v>4953392.29</v>
      </c>
      <c r="H40" s="89">
        <f>+'[5]Total Programa'!U39</f>
        <v>20014736.280000001</v>
      </c>
      <c r="I40" s="89">
        <f t="shared" si="36"/>
        <v>98855615.719999999</v>
      </c>
      <c r="J40" s="90">
        <f t="shared" si="8"/>
        <v>0.83162549834125166</v>
      </c>
      <c r="L40" s="89">
        <f>+'[5]Programa I'!K40+'[5]Programa II'!K40+'[5]Programa III'!K40+'[5]Programa IV'!K40+'[5]Programa V'!K40</f>
        <v>4953392.29</v>
      </c>
      <c r="M40" s="89">
        <f>+'[5]Programa I'!L40+'[5]Programa II'!L40+'[5]Programa III'!L40+'[5]Programa IV'!L40+'[5]Programa V'!L40</f>
        <v>15061343.990000002</v>
      </c>
      <c r="N40" s="89">
        <f t="shared" si="37"/>
        <v>20014736.280000001</v>
      </c>
      <c r="O40" s="89">
        <f>+F40-N40</f>
        <v>98855615.719999999</v>
      </c>
      <c r="P40" s="47"/>
    </row>
    <row r="41" spans="1:574" hidden="1" x14ac:dyDescent="0.25">
      <c r="A41" s="44"/>
      <c r="B41" s="74" t="s">
        <v>158</v>
      </c>
      <c r="C41" s="82" t="s">
        <v>159</v>
      </c>
      <c r="D41" s="76">
        <f>+'[5]Presupuesto 2020'!U41</f>
        <v>0</v>
      </c>
      <c r="E41" s="76">
        <f>+'[5]Programa I'!D41+'[5]Programa II'!D41+'[5]Programa III'!D41+'[5]Programa IV'!D41+'[5]Programa V'!D41</f>
        <v>0</v>
      </c>
      <c r="F41" s="89">
        <f t="shared" si="35"/>
        <v>0</v>
      </c>
      <c r="G41" s="89">
        <f>+'[5]Programa I'!F41+'[5]Programa II'!F41+'[5]Programa III'!F41+'[5]Programa IV'!F41+'[5]Programa V'!F41</f>
        <v>0</v>
      </c>
      <c r="H41" s="89">
        <f>+'[5]Total Programa'!U40</f>
        <v>0</v>
      </c>
      <c r="I41" s="89">
        <f t="shared" si="36"/>
        <v>0</v>
      </c>
      <c r="J41" s="90">
        <f t="shared" si="8"/>
        <v>0</v>
      </c>
      <c r="K41" s="44"/>
      <c r="L41" s="89">
        <f>+'[5]Programa I'!K41+'[5]Programa II'!K41+'[5]Programa III'!K41+'[5]Programa IV'!K41+'[5]Programa V'!K41</f>
        <v>0</v>
      </c>
      <c r="M41" s="89">
        <f>+'[5]Programa I'!L41+'[5]Programa II'!L41+'[5]Programa III'!L41+'[5]Programa IV'!L41+'[5]Programa V'!L41</f>
        <v>0</v>
      </c>
      <c r="N41" s="89">
        <f t="shared" si="37"/>
        <v>0</v>
      </c>
      <c r="O41" s="89">
        <f>+F41-N41</f>
        <v>0</v>
      </c>
      <c r="P41" s="47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  <c r="IX41" s="44"/>
      <c r="IY41" s="44"/>
      <c r="IZ41" s="44"/>
      <c r="JA41" s="44"/>
      <c r="JB41" s="44"/>
      <c r="JC41" s="44"/>
      <c r="JD41" s="44"/>
      <c r="JE41" s="44"/>
      <c r="JF41" s="44"/>
      <c r="JG41" s="44"/>
      <c r="JH41" s="44"/>
      <c r="JI41" s="44"/>
      <c r="JJ41" s="44"/>
      <c r="JK41" s="44"/>
      <c r="JL41" s="44"/>
      <c r="JM41" s="44"/>
      <c r="JN41" s="44"/>
      <c r="JO41" s="44"/>
      <c r="JP41" s="44"/>
      <c r="JQ41" s="44"/>
      <c r="JR41" s="44"/>
      <c r="JS41" s="44"/>
      <c r="JT41" s="44"/>
      <c r="JU41" s="44"/>
      <c r="JV41" s="44"/>
      <c r="JW41" s="44"/>
      <c r="JX41" s="44"/>
      <c r="JY41" s="44"/>
      <c r="JZ41" s="44"/>
      <c r="KA41" s="44"/>
      <c r="KB41" s="44"/>
      <c r="KC41" s="44"/>
      <c r="KD41" s="44"/>
      <c r="KE41" s="44"/>
      <c r="KF41" s="44"/>
      <c r="KG41" s="44"/>
      <c r="KH41" s="44"/>
      <c r="KI41" s="44"/>
      <c r="KJ41" s="44"/>
      <c r="KK41" s="44"/>
      <c r="KL41" s="44"/>
      <c r="KM41" s="44"/>
      <c r="KN41" s="44"/>
      <c r="KO41" s="44"/>
      <c r="KP41" s="44"/>
      <c r="KQ41" s="44"/>
      <c r="KR41" s="44"/>
      <c r="KS41" s="44"/>
      <c r="KT41" s="44"/>
      <c r="KU41" s="44"/>
      <c r="KV41" s="44"/>
      <c r="KW41" s="44"/>
      <c r="KX41" s="44"/>
      <c r="KY41" s="44"/>
      <c r="KZ41" s="44"/>
      <c r="LA41" s="44"/>
      <c r="LB41" s="44"/>
      <c r="LC41" s="44"/>
      <c r="LD41" s="44"/>
      <c r="LE41" s="44"/>
      <c r="LF41" s="44"/>
      <c r="LG41" s="44"/>
      <c r="LH41" s="44"/>
      <c r="LI41" s="44"/>
      <c r="LJ41" s="44"/>
      <c r="LK41" s="44"/>
      <c r="LL41" s="44"/>
      <c r="LM41" s="44"/>
      <c r="LN41" s="44"/>
      <c r="LO41" s="44"/>
      <c r="LP41" s="44"/>
      <c r="LQ41" s="44"/>
      <c r="LR41" s="44"/>
      <c r="LS41" s="44"/>
      <c r="LT41" s="44"/>
      <c r="LU41" s="44"/>
      <c r="LV41" s="44"/>
      <c r="LW41" s="44"/>
      <c r="LX41" s="44"/>
      <c r="LY41" s="44"/>
      <c r="LZ41" s="44"/>
      <c r="MA41" s="44"/>
      <c r="MB41" s="44"/>
      <c r="MC41" s="44"/>
      <c r="MD41" s="44"/>
      <c r="ME41" s="44"/>
      <c r="MF41" s="44"/>
      <c r="MG41" s="44"/>
      <c r="MH41" s="44"/>
      <c r="MI41" s="44"/>
      <c r="MJ41" s="44"/>
      <c r="MK41" s="44"/>
      <c r="ML41" s="44"/>
      <c r="MM41" s="44"/>
      <c r="MN41" s="44"/>
      <c r="MO41" s="44"/>
      <c r="MP41" s="44"/>
      <c r="MQ41" s="44"/>
      <c r="MR41" s="44"/>
      <c r="MS41" s="44"/>
      <c r="MT41" s="44"/>
      <c r="MU41" s="44"/>
      <c r="MV41" s="44"/>
      <c r="MW41" s="44"/>
      <c r="MX41" s="44"/>
      <c r="MY41" s="44"/>
      <c r="MZ41" s="44"/>
      <c r="NA41" s="44"/>
      <c r="NB41" s="44"/>
      <c r="NC41" s="44"/>
      <c r="ND41" s="44"/>
      <c r="NE41" s="44"/>
      <c r="NF41" s="44"/>
      <c r="NG41" s="44"/>
      <c r="NH41" s="44"/>
      <c r="NI41" s="44"/>
      <c r="NJ41" s="44"/>
      <c r="NK41" s="44"/>
      <c r="NL41" s="44"/>
      <c r="NM41" s="44"/>
      <c r="NN41" s="44"/>
      <c r="NO41" s="44"/>
      <c r="NP41" s="44"/>
      <c r="NQ41" s="44"/>
      <c r="NR41" s="44"/>
      <c r="NS41" s="44"/>
      <c r="NT41" s="44"/>
      <c r="NU41" s="44"/>
      <c r="NV41" s="44"/>
      <c r="NW41" s="44"/>
      <c r="NX41" s="44"/>
      <c r="NY41" s="44"/>
      <c r="NZ41" s="44"/>
      <c r="OA41" s="44"/>
      <c r="OB41" s="44"/>
      <c r="OC41" s="44"/>
      <c r="OD41" s="44"/>
      <c r="OE41" s="44"/>
      <c r="OF41" s="44"/>
      <c r="OG41" s="44"/>
      <c r="OH41" s="44"/>
      <c r="OI41" s="44"/>
      <c r="OJ41" s="44"/>
      <c r="OK41" s="44"/>
      <c r="OL41" s="44"/>
      <c r="OM41" s="44"/>
      <c r="ON41" s="44"/>
      <c r="OO41" s="44"/>
      <c r="OP41" s="44"/>
      <c r="OQ41" s="44"/>
      <c r="OR41" s="44"/>
      <c r="OS41" s="44"/>
      <c r="OT41" s="44"/>
      <c r="OU41" s="44"/>
      <c r="OV41" s="44"/>
      <c r="OW41" s="44"/>
      <c r="OX41" s="44"/>
      <c r="OY41" s="44"/>
      <c r="OZ41" s="44"/>
      <c r="PA41" s="44"/>
      <c r="PB41" s="44"/>
      <c r="PC41" s="44"/>
      <c r="PD41" s="44"/>
      <c r="PE41" s="44"/>
      <c r="PF41" s="44"/>
      <c r="PG41" s="44"/>
      <c r="PH41" s="44"/>
      <c r="PI41" s="44"/>
      <c r="PJ41" s="44"/>
      <c r="PK41" s="44"/>
      <c r="PL41" s="44"/>
      <c r="PM41" s="44"/>
      <c r="PN41" s="44"/>
      <c r="PO41" s="44"/>
      <c r="PP41" s="44"/>
      <c r="PQ41" s="44"/>
      <c r="PR41" s="44"/>
      <c r="PS41" s="44"/>
      <c r="PT41" s="44"/>
      <c r="PU41" s="44"/>
      <c r="PV41" s="44"/>
      <c r="PW41" s="44"/>
      <c r="PX41" s="44"/>
      <c r="PY41" s="44"/>
      <c r="PZ41" s="44"/>
      <c r="QA41" s="44"/>
      <c r="QB41" s="44"/>
      <c r="QC41" s="44"/>
      <c r="QD41" s="44"/>
      <c r="QE41" s="44"/>
      <c r="QF41" s="44"/>
      <c r="QG41" s="44"/>
      <c r="QH41" s="44"/>
      <c r="QI41" s="44"/>
      <c r="QJ41" s="44"/>
      <c r="QK41" s="44"/>
      <c r="QL41" s="44"/>
      <c r="QM41" s="44"/>
      <c r="QN41" s="44"/>
      <c r="QO41" s="44"/>
      <c r="QP41" s="44"/>
      <c r="QQ41" s="44"/>
      <c r="QR41" s="44"/>
      <c r="QS41" s="44"/>
      <c r="QT41" s="44"/>
      <c r="QU41" s="44"/>
      <c r="QV41" s="44"/>
      <c r="QW41" s="44"/>
      <c r="QX41" s="44"/>
      <c r="QY41" s="44"/>
      <c r="QZ41" s="44"/>
      <c r="RA41" s="44"/>
      <c r="RB41" s="44"/>
      <c r="RC41" s="44"/>
      <c r="RD41" s="44"/>
      <c r="RE41" s="44"/>
      <c r="RF41" s="44"/>
      <c r="RG41" s="44"/>
      <c r="RH41" s="44"/>
      <c r="RI41" s="44"/>
      <c r="RJ41" s="44"/>
      <c r="RK41" s="44"/>
      <c r="RL41" s="44"/>
      <c r="RM41" s="44"/>
      <c r="RN41" s="44"/>
      <c r="RO41" s="44"/>
      <c r="RP41" s="44"/>
      <c r="RQ41" s="44"/>
      <c r="RR41" s="44"/>
      <c r="RS41" s="44"/>
      <c r="RT41" s="44"/>
      <c r="RU41" s="44"/>
      <c r="RV41" s="44"/>
      <c r="RW41" s="44"/>
      <c r="RX41" s="44"/>
      <c r="RY41" s="44"/>
      <c r="RZ41" s="44"/>
      <c r="SA41" s="44"/>
      <c r="SB41" s="44"/>
      <c r="SC41" s="44"/>
      <c r="SD41" s="44"/>
      <c r="SE41" s="44"/>
      <c r="SF41" s="44"/>
      <c r="SG41" s="44"/>
      <c r="SH41" s="44"/>
      <c r="SI41" s="44"/>
      <c r="SJ41" s="44"/>
      <c r="SK41" s="44"/>
      <c r="SL41" s="44"/>
      <c r="SM41" s="44"/>
      <c r="SN41" s="44"/>
      <c r="SO41" s="44"/>
      <c r="SP41" s="44"/>
      <c r="SQ41" s="44"/>
      <c r="SR41" s="44"/>
      <c r="SS41" s="44"/>
      <c r="ST41" s="44"/>
      <c r="SU41" s="44"/>
      <c r="SV41" s="44"/>
      <c r="SW41" s="44"/>
      <c r="SX41" s="44"/>
      <c r="SY41" s="44"/>
      <c r="SZ41" s="44"/>
      <c r="TA41" s="44"/>
      <c r="TB41" s="44"/>
      <c r="TC41" s="44"/>
      <c r="TD41" s="44"/>
      <c r="TE41" s="44"/>
      <c r="TF41" s="44"/>
      <c r="TG41" s="44"/>
      <c r="TH41" s="44"/>
      <c r="TI41" s="44"/>
      <c r="TJ41" s="44"/>
      <c r="TK41" s="44"/>
      <c r="TL41" s="44"/>
      <c r="TM41" s="44"/>
      <c r="TN41" s="44"/>
      <c r="TO41" s="44"/>
      <c r="TP41" s="44"/>
      <c r="TQ41" s="44"/>
      <c r="TR41" s="44"/>
      <c r="TS41" s="44"/>
      <c r="TT41" s="44"/>
      <c r="TU41" s="44"/>
      <c r="TV41" s="44"/>
      <c r="TW41" s="44"/>
      <c r="TX41" s="44"/>
      <c r="TY41" s="44"/>
      <c r="TZ41" s="44"/>
      <c r="UA41" s="44"/>
      <c r="UB41" s="44"/>
      <c r="UC41" s="44"/>
      <c r="UD41" s="44"/>
      <c r="UE41" s="44"/>
      <c r="UF41" s="44"/>
      <c r="UG41" s="44"/>
      <c r="UH41" s="44"/>
      <c r="UI41" s="44"/>
      <c r="UJ41" s="44"/>
      <c r="UK41" s="44"/>
      <c r="UL41" s="44"/>
      <c r="UM41" s="44"/>
      <c r="UN41" s="44"/>
      <c r="UO41" s="44"/>
      <c r="UP41" s="44"/>
      <c r="UQ41" s="44"/>
      <c r="UR41" s="44"/>
      <c r="US41" s="44"/>
      <c r="UT41" s="44"/>
      <c r="UU41" s="44"/>
      <c r="UV41" s="44"/>
      <c r="UW41" s="44"/>
      <c r="UX41" s="44"/>
      <c r="UY41" s="44"/>
      <c r="UZ41" s="44"/>
      <c r="VA41" s="44"/>
      <c r="VB41" s="44"/>
    </row>
    <row r="42" spans="1:574" hidden="1" x14ac:dyDescent="0.25">
      <c r="A42" s="44"/>
      <c r="B42" s="74" t="s">
        <v>160</v>
      </c>
      <c r="C42" s="82" t="s">
        <v>161</v>
      </c>
      <c r="D42" s="76">
        <f>+'[5]Presupuesto 2020'!U42</f>
        <v>0</v>
      </c>
      <c r="E42" s="76">
        <f>+'[5]Programa I'!D42+'[5]Programa II'!D42+'[5]Programa III'!D42+'[5]Programa IV'!D42+'[5]Programa V'!D42</f>
        <v>15137600</v>
      </c>
      <c r="F42" s="89">
        <f t="shared" si="35"/>
        <v>15137600</v>
      </c>
      <c r="G42" s="89">
        <f>+'[5]Programa I'!F42+'[5]Programa II'!F42+'[5]Programa III'!F42+'[5]Programa IV'!F42+'[5]Programa V'!F42</f>
        <v>0</v>
      </c>
      <c r="H42" s="89">
        <f>+'[5]Total Programa'!U41</f>
        <v>0</v>
      </c>
      <c r="I42" s="89">
        <f t="shared" si="36"/>
        <v>15137600</v>
      </c>
      <c r="J42" s="90">
        <f t="shared" si="8"/>
        <v>1</v>
      </c>
      <c r="L42" s="89">
        <f>+'[5]Programa I'!K42+'[5]Programa II'!K42+'[5]Programa III'!K42+'[5]Programa IV'!K42+'[5]Programa V'!K42</f>
        <v>0</v>
      </c>
      <c r="M42" s="89">
        <f>+'[5]Programa I'!L42+'[5]Programa II'!L42+'[5]Programa III'!L42+'[5]Programa IV'!L42+'[5]Programa V'!L42</f>
        <v>0</v>
      </c>
      <c r="N42" s="89">
        <f t="shared" si="37"/>
        <v>0</v>
      </c>
      <c r="O42" s="89">
        <f>+F42-N42</f>
        <v>15137600</v>
      </c>
      <c r="P42" s="47"/>
    </row>
    <row r="43" spans="1:574" x14ac:dyDescent="0.25">
      <c r="B43" s="70">
        <v>1.02</v>
      </c>
      <c r="C43" s="145" t="s">
        <v>162</v>
      </c>
      <c r="D43" s="71">
        <f>SUM(D44:D48)</f>
        <v>132550000</v>
      </c>
      <c r="E43" s="71">
        <f>SUM(E44:E48)</f>
        <v>6393000</v>
      </c>
      <c r="F43" s="144">
        <f t="shared" ref="F43:I43" si="38">SUM(F44:F48)</f>
        <v>138943000</v>
      </c>
      <c r="G43" s="144">
        <f t="shared" si="38"/>
        <v>7352728.0899999999</v>
      </c>
      <c r="H43" s="144">
        <f t="shared" si="38"/>
        <v>26723757.260000002</v>
      </c>
      <c r="I43" s="72">
        <f t="shared" si="38"/>
        <v>112219242.74000001</v>
      </c>
      <c r="J43" s="73">
        <f t="shared" si="8"/>
        <v>0.80766388187961979</v>
      </c>
      <c r="K43" s="79"/>
      <c r="L43" s="72">
        <f t="shared" ref="L43:O43" si="39">SUM(L44:L48)</f>
        <v>7352728.0899999999</v>
      </c>
      <c r="M43" s="72">
        <f t="shared" si="39"/>
        <v>19371029.170000002</v>
      </c>
      <c r="N43" s="72">
        <f t="shared" si="39"/>
        <v>26723757.260000002</v>
      </c>
      <c r="O43" s="72">
        <f t="shared" si="39"/>
        <v>112219242.74000001</v>
      </c>
      <c r="P43" s="47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</row>
    <row r="44" spans="1:574" hidden="1" x14ac:dyDescent="0.25">
      <c r="A44" s="44"/>
      <c r="B44" s="74" t="s">
        <v>163</v>
      </c>
      <c r="C44" s="82" t="s">
        <v>164</v>
      </c>
      <c r="D44" s="76">
        <f>+'[5]Presupuesto 2020'!U44</f>
        <v>5500000</v>
      </c>
      <c r="E44" s="76">
        <f>+'[5]Programa I'!D44+'[5]Programa II'!D44+'[5]Programa III'!D44+'[5]Programa IV'!D44+'[5]Programa V'!D44</f>
        <v>0</v>
      </c>
      <c r="F44" s="89">
        <f t="shared" ref="F44:F48" si="40">SUM(D44:E44)</f>
        <v>5500000</v>
      </c>
      <c r="G44" s="89">
        <f>+'[5]Programa I'!F44+'[5]Programa II'!F44+'[5]Programa III'!F44+'[5]Programa IV'!F44+'[5]Programa V'!F44</f>
        <v>158220</v>
      </c>
      <c r="H44" s="89">
        <f>+'[5]Total Programa'!U43</f>
        <v>843857</v>
      </c>
      <c r="I44" s="89">
        <f t="shared" ref="I44:I48" si="41">+F44-H44</f>
        <v>4656143</v>
      </c>
      <c r="J44" s="90">
        <f t="shared" si="8"/>
        <v>0.84657145454545457</v>
      </c>
      <c r="L44" s="89">
        <f>+'[5]Programa I'!K44+'[5]Programa II'!K44+'[5]Programa III'!K44+'[5]Programa IV'!K44+'[5]Programa V'!K44</f>
        <v>158220</v>
      </c>
      <c r="M44" s="89">
        <f>+'[5]Programa I'!L44+'[5]Programa II'!L44+'[5]Programa III'!L44+'[5]Programa IV'!L44+'[5]Programa V'!L44</f>
        <v>685637</v>
      </c>
      <c r="N44" s="89">
        <f t="shared" ref="N44:N48" si="42">SUM(L44:M44)</f>
        <v>843857</v>
      </c>
      <c r="O44" s="89">
        <f>+F44-N44</f>
        <v>4656143</v>
      </c>
      <c r="P44" s="47"/>
    </row>
    <row r="45" spans="1:574" hidden="1" x14ac:dyDescent="0.25">
      <c r="A45" s="44"/>
      <c r="B45" s="74" t="s">
        <v>165</v>
      </c>
      <c r="C45" s="82" t="s">
        <v>166</v>
      </c>
      <c r="D45" s="76">
        <f>+'[5]Presupuesto 2020'!U45</f>
        <v>42000000</v>
      </c>
      <c r="E45" s="76">
        <f>+'[5]Programa I'!D45+'[5]Programa II'!D45+'[5]Programa III'!D45+'[5]Programa IV'!D45+'[5]Programa V'!D45</f>
        <v>0</v>
      </c>
      <c r="F45" s="89">
        <f t="shared" si="40"/>
        <v>42000000</v>
      </c>
      <c r="G45" s="89">
        <f>+'[5]Programa I'!F45+'[5]Programa II'!F45+'[5]Programa III'!F45+'[5]Programa IV'!F45+'[5]Programa V'!F45</f>
        <v>4025435</v>
      </c>
      <c r="H45" s="89">
        <f>+'[5]Total Programa'!U44</f>
        <v>12943800</v>
      </c>
      <c r="I45" s="89">
        <f t="shared" si="41"/>
        <v>29056200</v>
      </c>
      <c r="J45" s="90">
        <f t="shared" si="8"/>
        <v>0.69181428571428571</v>
      </c>
      <c r="L45" s="89">
        <f>+'[5]Programa I'!K45+'[5]Programa II'!K45+'[5]Programa III'!K45+'[5]Programa IV'!K45+'[5]Programa V'!K45</f>
        <v>4025435</v>
      </c>
      <c r="M45" s="89">
        <f>+'[5]Programa I'!L45+'[5]Programa II'!L45+'[5]Programa III'!L45+'[5]Programa IV'!L45+'[5]Programa V'!L45</f>
        <v>8918365</v>
      </c>
      <c r="N45" s="89">
        <f t="shared" si="42"/>
        <v>12943800</v>
      </c>
      <c r="O45" s="89">
        <f>+F45-N45</f>
        <v>29056200</v>
      </c>
      <c r="P45" s="47"/>
    </row>
    <row r="46" spans="1:574" hidden="1" x14ac:dyDescent="0.25">
      <c r="A46" s="44"/>
      <c r="B46" s="74" t="s">
        <v>167</v>
      </c>
      <c r="C46" s="82" t="s">
        <v>168</v>
      </c>
      <c r="D46" s="76">
        <f>+'[5]Presupuesto 2020'!U46</f>
        <v>550000</v>
      </c>
      <c r="E46" s="76">
        <f>+'[5]Programa I'!D46+'[5]Programa II'!D46+'[5]Programa III'!D46+'[5]Programa IV'!D46+'[5]Programa V'!D46</f>
        <v>0</v>
      </c>
      <c r="F46" s="89">
        <f t="shared" si="40"/>
        <v>550000</v>
      </c>
      <c r="G46" s="89">
        <f>+'[5]Programa I'!F46+'[5]Programa II'!F46+'[5]Programa III'!F46+'[5]Programa IV'!F46+'[5]Programa V'!F46</f>
        <v>0</v>
      </c>
      <c r="H46" s="89">
        <f>+'[5]Total Programa'!U45</f>
        <v>25599.8</v>
      </c>
      <c r="I46" s="89">
        <f t="shared" si="41"/>
        <v>524400.19999999995</v>
      </c>
      <c r="J46" s="90">
        <f t="shared" si="8"/>
        <v>0.95345490909090902</v>
      </c>
      <c r="L46" s="89">
        <f>+'[5]Programa I'!K46+'[5]Programa II'!K46+'[5]Programa III'!K46+'[5]Programa IV'!K46+'[5]Programa V'!K46</f>
        <v>0</v>
      </c>
      <c r="M46" s="89">
        <f>+'[5]Programa I'!L46+'[5]Programa II'!L46+'[5]Programa III'!L46+'[5]Programa IV'!L46+'[5]Programa V'!L46</f>
        <v>25599.8</v>
      </c>
      <c r="N46" s="89">
        <f t="shared" si="42"/>
        <v>25599.8</v>
      </c>
      <c r="O46" s="89">
        <f>+F46-N46</f>
        <v>524400.19999999995</v>
      </c>
      <c r="P46" s="47"/>
    </row>
    <row r="47" spans="1:574" hidden="1" x14ac:dyDescent="0.25">
      <c r="A47" s="44"/>
      <c r="B47" s="74" t="s">
        <v>169</v>
      </c>
      <c r="C47" s="82" t="s">
        <v>170</v>
      </c>
      <c r="D47" s="76">
        <f>+'[5]Presupuesto 2020'!U47</f>
        <v>71100000</v>
      </c>
      <c r="E47" s="76">
        <f>+'[5]Programa I'!D47+'[5]Programa II'!D47+'[5]Programa III'!D47+'[5]Programa IV'!D47+'[5]Programa V'!D47</f>
        <v>6393000</v>
      </c>
      <c r="F47" s="89">
        <f t="shared" si="40"/>
        <v>77493000</v>
      </c>
      <c r="G47" s="89">
        <f>+'[5]Programa I'!F47+'[5]Programa II'!F47+'[5]Programa III'!F47+'[5]Programa IV'!F47+'[5]Programa V'!F47</f>
        <v>2915898.88</v>
      </c>
      <c r="H47" s="89">
        <f>+'[5]Total Programa'!U46</f>
        <v>10976889.609999999</v>
      </c>
      <c r="I47" s="89">
        <f t="shared" si="41"/>
        <v>66516110.390000001</v>
      </c>
      <c r="J47" s="90">
        <f t="shared" si="8"/>
        <v>0.8583499205089492</v>
      </c>
      <c r="L47" s="89">
        <f>+'[5]Programa I'!K47+'[5]Programa II'!K47+'[5]Programa III'!K47+'[5]Programa IV'!K47+'[5]Programa V'!K47</f>
        <v>2915898.88</v>
      </c>
      <c r="M47" s="89">
        <f>+'[5]Programa I'!L47+'[5]Programa II'!L47+'[5]Programa III'!L47+'[5]Programa IV'!L47+'[5]Programa V'!L47</f>
        <v>8060990.7300000004</v>
      </c>
      <c r="N47" s="89">
        <f t="shared" si="42"/>
        <v>10976889.609999999</v>
      </c>
      <c r="O47" s="89">
        <f>+F47-N47</f>
        <v>66516110.390000001</v>
      </c>
      <c r="P47" s="47"/>
    </row>
    <row r="48" spans="1:574" hidden="1" x14ac:dyDescent="0.25">
      <c r="A48" s="44"/>
      <c r="B48" s="74" t="s">
        <v>171</v>
      </c>
      <c r="C48" s="82" t="s">
        <v>172</v>
      </c>
      <c r="D48" s="76">
        <f>+'[5]Presupuesto 2020'!U48</f>
        <v>13400000</v>
      </c>
      <c r="E48" s="76">
        <f>+'[5]Programa I'!D48+'[5]Programa II'!D48+'[5]Programa III'!D48+'[5]Programa IV'!D48+'[5]Programa V'!D48</f>
        <v>0</v>
      </c>
      <c r="F48" s="89">
        <f t="shared" si="40"/>
        <v>13400000</v>
      </c>
      <c r="G48" s="89">
        <f>+'[5]Programa I'!F48+'[5]Programa II'!F48+'[5]Programa III'!F48+'[5]Programa IV'!F48+'[5]Programa V'!F48</f>
        <v>253174.21</v>
      </c>
      <c r="H48" s="89">
        <f>+'[5]Total Programa'!U47</f>
        <v>1933610.85</v>
      </c>
      <c r="I48" s="89">
        <f t="shared" si="41"/>
        <v>11466389.15</v>
      </c>
      <c r="J48" s="90">
        <f t="shared" si="8"/>
        <v>0.8557006828358209</v>
      </c>
      <c r="L48" s="89">
        <f>+'[5]Programa I'!K48+'[5]Programa II'!K48+'[5]Programa III'!K48+'[5]Programa IV'!K48+'[5]Programa V'!K48</f>
        <v>253174.21</v>
      </c>
      <c r="M48" s="89">
        <f>+'[5]Programa I'!L48+'[5]Programa II'!L48+'[5]Programa III'!L48+'[5]Programa IV'!L48+'[5]Programa V'!L48</f>
        <v>1680436.6400000001</v>
      </c>
      <c r="N48" s="89">
        <f t="shared" si="42"/>
        <v>1933610.85</v>
      </c>
      <c r="O48" s="89">
        <f>+F48-N48</f>
        <v>11466389.15</v>
      </c>
      <c r="P48" s="47"/>
    </row>
    <row r="49" spans="1:574" x14ac:dyDescent="0.25">
      <c r="B49" s="70">
        <v>1.03</v>
      </c>
      <c r="C49" s="145" t="s">
        <v>173</v>
      </c>
      <c r="D49" s="71">
        <f>SUM(D50:D56)</f>
        <v>2255812295.5</v>
      </c>
      <c r="E49" s="71">
        <f>SUM(E50:E56)</f>
        <v>15689950</v>
      </c>
      <c r="F49" s="144">
        <f t="shared" ref="F49:I49" si="43">SUM(F50:F56)</f>
        <v>2271502245.5</v>
      </c>
      <c r="G49" s="144">
        <f t="shared" si="43"/>
        <v>3271238.19</v>
      </c>
      <c r="H49" s="144">
        <f t="shared" si="43"/>
        <v>14024469.719999999</v>
      </c>
      <c r="I49" s="72">
        <f t="shared" si="43"/>
        <v>2257477775.7799997</v>
      </c>
      <c r="J49" s="73">
        <f t="shared" si="8"/>
        <v>0.99382590541225146</v>
      </c>
      <c r="K49" s="79"/>
      <c r="L49" s="72">
        <f t="shared" ref="L49:O49" si="44">SUM(L50:L56)</f>
        <v>3271238.19</v>
      </c>
      <c r="M49" s="72">
        <f t="shared" si="44"/>
        <v>10753231.529999999</v>
      </c>
      <c r="N49" s="72">
        <f t="shared" si="44"/>
        <v>14024469.719999999</v>
      </c>
      <c r="O49" s="72">
        <f t="shared" si="44"/>
        <v>2257477775.7799997</v>
      </c>
      <c r="P49" s="47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</row>
    <row r="50" spans="1:574" hidden="1" x14ac:dyDescent="0.25">
      <c r="A50" s="44"/>
      <c r="B50" s="74" t="s">
        <v>174</v>
      </c>
      <c r="C50" s="82" t="s">
        <v>175</v>
      </c>
      <c r="D50" s="76">
        <f>+'[5]Presupuesto 2020'!U50</f>
        <v>12700000</v>
      </c>
      <c r="E50" s="76">
        <f>+'[5]Programa I'!D50+'[5]Programa II'!D50+'[5]Programa III'!D50+'[5]Programa IV'!D50+'[5]Programa V'!D50</f>
        <v>0</v>
      </c>
      <c r="F50" s="89">
        <f t="shared" ref="F50:F56" si="45">SUM(D50:E50)</f>
        <v>12700000</v>
      </c>
      <c r="G50" s="89">
        <f>+'[5]Programa I'!F50+'[5]Programa II'!F50+'[5]Programa III'!F50+'[5]Programa IV'!F50+'[5]Programa V'!F50</f>
        <v>0</v>
      </c>
      <c r="H50" s="89">
        <f>+'[5]Total Programa'!U49</f>
        <v>299004.09999999998</v>
      </c>
      <c r="I50" s="89">
        <f t="shared" ref="I50:I56" si="46">+F50-H50</f>
        <v>12400995.9</v>
      </c>
      <c r="J50" s="90">
        <f t="shared" si="8"/>
        <v>0.9764563700787402</v>
      </c>
      <c r="L50" s="89">
        <f>+'[5]Programa I'!K50+'[5]Programa II'!K50+'[5]Programa III'!K50+'[5]Programa IV'!K50+'[5]Programa V'!K50</f>
        <v>0</v>
      </c>
      <c r="M50" s="89">
        <f>+'[5]Programa I'!L50+'[5]Programa II'!L50+'[5]Programa III'!L50+'[5]Programa IV'!L50+'[5]Programa V'!L50</f>
        <v>299004.09999999998</v>
      </c>
      <c r="N50" s="89">
        <f t="shared" ref="N50:N56" si="47">SUM(L50:M50)</f>
        <v>299004.09999999998</v>
      </c>
      <c r="O50" s="89">
        <f t="shared" ref="O50:O56" si="48">+F50-N50</f>
        <v>12400995.9</v>
      </c>
      <c r="P50" s="47"/>
    </row>
    <row r="51" spans="1:574" hidden="1" x14ac:dyDescent="0.25">
      <c r="A51" s="44"/>
      <c r="B51" s="74" t="s">
        <v>176</v>
      </c>
      <c r="C51" s="82" t="s">
        <v>177</v>
      </c>
      <c r="D51" s="76">
        <f>+'[5]Presupuesto 2020'!U51</f>
        <v>60500000</v>
      </c>
      <c r="E51" s="76">
        <f>+'[5]Programa I'!D51+'[5]Programa II'!D51+'[5]Programa III'!D51+'[5]Programa IV'!D51+'[5]Programa V'!D51</f>
        <v>0</v>
      </c>
      <c r="F51" s="89">
        <f t="shared" si="45"/>
        <v>60500000</v>
      </c>
      <c r="G51" s="89">
        <f>+'[5]Programa I'!F51+'[5]Programa II'!F51+'[5]Programa III'!F51+'[5]Programa IV'!F51+'[5]Programa V'!F51</f>
        <v>0</v>
      </c>
      <c r="H51" s="89">
        <f>+'[5]Total Programa'!U50</f>
        <v>0</v>
      </c>
      <c r="I51" s="89">
        <f t="shared" si="46"/>
        <v>60500000</v>
      </c>
      <c r="J51" s="90">
        <f t="shared" si="8"/>
        <v>1</v>
      </c>
      <c r="L51" s="89">
        <f>+'[5]Programa I'!K51+'[5]Programa II'!K51+'[5]Programa III'!K51+'[5]Programa IV'!K51+'[5]Programa V'!K51</f>
        <v>0</v>
      </c>
      <c r="M51" s="89">
        <f>+'[5]Programa I'!L51+'[5]Programa II'!L51+'[5]Programa III'!L51+'[5]Programa IV'!L51+'[5]Programa V'!L51</f>
        <v>0</v>
      </c>
      <c r="N51" s="89">
        <f t="shared" si="47"/>
        <v>0</v>
      </c>
      <c r="O51" s="89">
        <f t="shared" si="48"/>
        <v>60500000</v>
      </c>
      <c r="P51" s="47"/>
    </row>
    <row r="52" spans="1:574" hidden="1" x14ac:dyDescent="0.25">
      <c r="A52" s="44"/>
      <c r="B52" s="74" t="s">
        <v>178</v>
      </c>
      <c r="C52" s="82" t="s">
        <v>179</v>
      </c>
      <c r="D52" s="76">
        <f>+'[5]Presupuesto 2020'!U52</f>
        <v>13556466</v>
      </c>
      <c r="E52" s="76">
        <f>+'[5]Programa I'!D52+'[5]Programa II'!D52+'[5]Programa III'!D52+'[5]Programa IV'!D52+'[5]Programa V'!D52</f>
        <v>0</v>
      </c>
      <c r="F52" s="89">
        <f t="shared" si="45"/>
        <v>13556466</v>
      </c>
      <c r="G52" s="89">
        <f>+'[5]Programa I'!F52+'[5]Programa II'!F52+'[5]Programa III'!F52+'[5]Programa IV'!F52+'[5]Programa V'!F52</f>
        <v>0</v>
      </c>
      <c r="H52" s="89">
        <f>+'[5]Total Programa'!U51</f>
        <v>18900</v>
      </c>
      <c r="I52" s="89">
        <f t="shared" si="46"/>
        <v>13537566</v>
      </c>
      <c r="J52" s="90">
        <f t="shared" si="8"/>
        <v>0.99860583134277026</v>
      </c>
      <c r="L52" s="89">
        <f>+'[5]Programa I'!K52+'[5]Programa II'!K52+'[5]Programa III'!K52+'[5]Programa IV'!K52+'[5]Programa V'!K52</f>
        <v>0</v>
      </c>
      <c r="M52" s="89">
        <f>+'[5]Programa I'!L52+'[5]Programa II'!L52+'[5]Programa III'!L52+'[5]Programa IV'!L52+'[5]Programa V'!L52</f>
        <v>18900</v>
      </c>
      <c r="N52" s="89">
        <f t="shared" si="47"/>
        <v>18900</v>
      </c>
      <c r="O52" s="89">
        <f t="shared" si="48"/>
        <v>13537566</v>
      </c>
      <c r="P52" s="47"/>
    </row>
    <row r="53" spans="1:574" hidden="1" x14ac:dyDescent="0.25">
      <c r="A53" s="44"/>
      <c r="B53" s="74" t="s">
        <v>180</v>
      </c>
      <c r="C53" s="82" t="s">
        <v>181</v>
      </c>
      <c r="D53" s="76">
        <f>+'[5]Presupuesto 2020'!U53</f>
        <v>1261100</v>
      </c>
      <c r="E53" s="76">
        <f>+'[5]Programa I'!D53+'[5]Programa II'!D53+'[5]Programa III'!D53+'[5]Programa IV'!D53+'[5]Programa V'!D53</f>
        <v>0</v>
      </c>
      <c r="F53" s="89">
        <f t="shared" si="45"/>
        <v>1261100</v>
      </c>
      <c r="G53" s="89">
        <f>+'[5]Programa I'!F53+'[5]Programa II'!F53+'[5]Programa III'!F53+'[5]Programa IV'!F53+'[5]Programa V'!F53</f>
        <v>27002</v>
      </c>
      <c r="H53" s="89">
        <f>+'[5]Total Programa'!U52</f>
        <v>66769</v>
      </c>
      <c r="I53" s="89">
        <f t="shared" si="46"/>
        <v>1194331</v>
      </c>
      <c r="J53" s="90">
        <f t="shared" si="8"/>
        <v>0.94705495202600909</v>
      </c>
      <c r="L53" s="89">
        <f>+'[5]Programa I'!K53+'[5]Programa II'!K53+'[5]Programa III'!K53+'[5]Programa IV'!K53+'[5]Programa V'!K53</f>
        <v>27002</v>
      </c>
      <c r="M53" s="89">
        <f>+'[5]Programa I'!L53+'[5]Programa II'!L53+'[5]Programa III'!L53+'[5]Programa IV'!L53+'[5]Programa V'!L53</f>
        <v>39767</v>
      </c>
      <c r="N53" s="89">
        <f t="shared" si="47"/>
        <v>66769</v>
      </c>
      <c r="O53" s="89">
        <f t="shared" si="48"/>
        <v>1194331</v>
      </c>
      <c r="P53" s="47"/>
    </row>
    <row r="54" spans="1:574" hidden="1" x14ac:dyDescent="0.25">
      <c r="A54" s="44"/>
      <c r="B54" s="74" t="s">
        <v>182</v>
      </c>
      <c r="C54" s="82" t="s">
        <v>183</v>
      </c>
      <c r="D54" s="76">
        <f>+'[5]Presupuesto 2020'!U54</f>
        <v>0</v>
      </c>
      <c r="E54" s="76">
        <f>+'[5]Programa I'!D54+'[5]Programa II'!D54+'[5]Programa III'!D54+'[5]Programa IV'!D54+'[5]Programa V'!D54</f>
        <v>0</v>
      </c>
      <c r="F54" s="89">
        <f t="shared" si="45"/>
        <v>0</v>
      </c>
      <c r="G54" s="89">
        <f>+'[5]Programa I'!F54+'[5]Programa II'!F54+'[5]Programa III'!F54+'[5]Programa IV'!F54+'[5]Programa V'!F54</f>
        <v>0</v>
      </c>
      <c r="H54" s="89">
        <f>+'[5]Total Programa'!U53</f>
        <v>0</v>
      </c>
      <c r="I54" s="89">
        <f t="shared" si="46"/>
        <v>0</v>
      </c>
      <c r="J54" s="90">
        <f t="shared" si="8"/>
        <v>0</v>
      </c>
      <c r="K54" s="44"/>
      <c r="L54" s="89">
        <f>+'[5]Programa I'!K54+'[5]Programa II'!K54+'[5]Programa III'!K54+'[5]Programa IV'!K54+'[5]Programa V'!K54</f>
        <v>0</v>
      </c>
      <c r="M54" s="89">
        <f>+'[5]Programa I'!L54+'[5]Programa II'!L54+'[5]Programa III'!L54+'[5]Programa IV'!L54+'[5]Programa V'!L54</f>
        <v>0</v>
      </c>
      <c r="N54" s="89">
        <f t="shared" si="47"/>
        <v>0</v>
      </c>
      <c r="O54" s="89">
        <f t="shared" si="48"/>
        <v>0</v>
      </c>
      <c r="P54" s="47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  <c r="IW54" s="44"/>
      <c r="IX54" s="44"/>
      <c r="IY54" s="44"/>
      <c r="IZ54" s="44"/>
      <c r="JA54" s="44"/>
      <c r="JB54" s="44"/>
      <c r="JC54" s="44"/>
      <c r="JD54" s="44"/>
      <c r="JE54" s="44"/>
      <c r="JF54" s="44"/>
      <c r="JG54" s="44"/>
      <c r="JH54" s="44"/>
      <c r="JI54" s="44"/>
      <c r="JJ54" s="44"/>
      <c r="JK54" s="44"/>
      <c r="JL54" s="44"/>
      <c r="JM54" s="44"/>
      <c r="JN54" s="44"/>
      <c r="JO54" s="44"/>
      <c r="JP54" s="44"/>
      <c r="JQ54" s="44"/>
      <c r="JR54" s="44"/>
      <c r="JS54" s="44"/>
      <c r="JT54" s="44"/>
      <c r="JU54" s="44"/>
      <c r="JV54" s="44"/>
      <c r="JW54" s="44"/>
      <c r="JX54" s="44"/>
      <c r="JY54" s="44"/>
      <c r="JZ54" s="44"/>
      <c r="KA54" s="44"/>
      <c r="KB54" s="44"/>
      <c r="KC54" s="44"/>
      <c r="KD54" s="44"/>
      <c r="KE54" s="44"/>
      <c r="KF54" s="44"/>
      <c r="KG54" s="44"/>
      <c r="KH54" s="44"/>
      <c r="KI54" s="44"/>
      <c r="KJ54" s="44"/>
      <c r="KK54" s="44"/>
      <c r="KL54" s="44"/>
      <c r="KM54" s="44"/>
      <c r="KN54" s="44"/>
      <c r="KO54" s="44"/>
      <c r="KP54" s="44"/>
      <c r="KQ54" s="44"/>
      <c r="KR54" s="44"/>
      <c r="KS54" s="44"/>
      <c r="KT54" s="44"/>
      <c r="KU54" s="44"/>
      <c r="KV54" s="44"/>
      <c r="KW54" s="44"/>
      <c r="KX54" s="44"/>
      <c r="KY54" s="44"/>
      <c r="KZ54" s="44"/>
      <c r="LA54" s="44"/>
      <c r="LB54" s="44"/>
      <c r="LC54" s="44"/>
      <c r="LD54" s="44"/>
      <c r="LE54" s="44"/>
      <c r="LF54" s="44"/>
      <c r="LG54" s="44"/>
      <c r="LH54" s="44"/>
      <c r="LI54" s="44"/>
      <c r="LJ54" s="44"/>
      <c r="LK54" s="44"/>
      <c r="LL54" s="44"/>
      <c r="LM54" s="44"/>
      <c r="LN54" s="44"/>
      <c r="LO54" s="44"/>
      <c r="LP54" s="44"/>
      <c r="LQ54" s="44"/>
      <c r="LR54" s="44"/>
      <c r="LS54" s="44"/>
      <c r="LT54" s="44"/>
      <c r="LU54" s="44"/>
      <c r="LV54" s="44"/>
      <c r="LW54" s="44"/>
      <c r="LX54" s="44"/>
      <c r="LY54" s="44"/>
      <c r="LZ54" s="44"/>
      <c r="MA54" s="44"/>
      <c r="MB54" s="44"/>
      <c r="MC54" s="44"/>
      <c r="MD54" s="44"/>
      <c r="ME54" s="44"/>
      <c r="MF54" s="44"/>
      <c r="MG54" s="44"/>
      <c r="MH54" s="44"/>
      <c r="MI54" s="44"/>
      <c r="MJ54" s="44"/>
      <c r="MK54" s="44"/>
      <c r="ML54" s="44"/>
      <c r="MM54" s="44"/>
      <c r="MN54" s="44"/>
      <c r="MO54" s="44"/>
      <c r="MP54" s="44"/>
      <c r="MQ54" s="44"/>
      <c r="MR54" s="44"/>
      <c r="MS54" s="44"/>
      <c r="MT54" s="44"/>
      <c r="MU54" s="44"/>
      <c r="MV54" s="44"/>
      <c r="MW54" s="44"/>
      <c r="MX54" s="44"/>
      <c r="MY54" s="44"/>
      <c r="MZ54" s="44"/>
      <c r="NA54" s="44"/>
      <c r="NB54" s="44"/>
      <c r="NC54" s="44"/>
      <c r="ND54" s="44"/>
      <c r="NE54" s="44"/>
      <c r="NF54" s="44"/>
      <c r="NG54" s="44"/>
      <c r="NH54" s="44"/>
      <c r="NI54" s="44"/>
      <c r="NJ54" s="44"/>
      <c r="NK54" s="44"/>
      <c r="NL54" s="44"/>
      <c r="NM54" s="44"/>
      <c r="NN54" s="44"/>
      <c r="NO54" s="44"/>
      <c r="NP54" s="44"/>
      <c r="NQ54" s="44"/>
      <c r="NR54" s="44"/>
      <c r="NS54" s="44"/>
      <c r="NT54" s="44"/>
      <c r="NU54" s="44"/>
      <c r="NV54" s="44"/>
      <c r="NW54" s="44"/>
      <c r="NX54" s="44"/>
      <c r="NY54" s="44"/>
      <c r="NZ54" s="44"/>
      <c r="OA54" s="44"/>
      <c r="OB54" s="44"/>
      <c r="OC54" s="44"/>
      <c r="OD54" s="44"/>
      <c r="OE54" s="44"/>
      <c r="OF54" s="44"/>
      <c r="OG54" s="44"/>
      <c r="OH54" s="44"/>
      <c r="OI54" s="44"/>
      <c r="OJ54" s="44"/>
      <c r="OK54" s="44"/>
      <c r="OL54" s="44"/>
      <c r="OM54" s="44"/>
      <c r="ON54" s="44"/>
      <c r="OO54" s="44"/>
      <c r="OP54" s="44"/>
      <c r="OQ54" s="44"/>
      <c r="OR54" s="44"/>
      <c r="OS54" s="44"/>
      <c r="OT54" s="44"/>
      <c r="OU54" s="44"/>
      <c r="OV54" s="44"/>
      <c r="OW54" s="44"/>
      <c r="OX54" s="44"/>
      <c r="OY54" s="44"/>
      <c r="OZ54" s="44"/>
      <c r="PA54" s="44"/>
      <c r="PB54" s="44"/>
      <c r="PC54" s="44"/>
      <c r="PD54" s="44"/>
      <c r="PE54" s="44"/>
      <c r="PF54" s="44"/>
      <c r="PG54" s="44"/>
      <c r="PH54" s="44"/>
      <c r="PI54" s="44"/>
      <c r="PJ54" s="44"/>
      <c r="PK54" s="44"/>
      <c r="PL54" s="44"/>
      <c r="PM54" s="44"/>
      <c r="PN54" s="44"/>
      <c r="PO54" s="44"/>
      <c r="PP54" s="44"/>
      <c r="PQ54" s="44"/>
      <c r="PR54" s="44"/>
      <c r="PS54" s="44"/>
      <c r="PT54" s="44"/>
      <c r="PU54" s="44"/>
      <c r="PV54" s="44"/>
      <c r="PW54" s="44"/>
      <c r="PX54" s="44"/>
      <c r="PY54" s="44"/>
      <c r="PZ54" s="44"/>
      <c r="QA54" s="44"/>
      <c r="QB54" s="44"/>
      <c r="QC54" s="44"/>
      <c r="QD54" s="44"/>
      <c r="QE54" s="44"/>
      <c r="QF54" s="44"/>
      <c r="QG54" s="44"/>
      <c r="QH54" s="44"/>
      <c r="QI54" s="44"/>
      <c r="QJ54" s="44"/>
      <c r="QK54" s="44"/>
      <c r="QL54" s="44"/>
      <c r="QM54" s="44"/>
      <c r="QN54" s="44"/>
      <c r="QO54" s="44"/>
      <c r="QP54" s="44"/>
      <c r="QQ54" s="44"/>
      <c r="QR54" s="44"/>
      <c r="QS54" s="44"/>
      <c r="QT54" s="44"/>
      <c r="QU54" s="44"/>
      <c r="QV54" s="44"/>
      <c r="QW54" s="44"/>
      <c r="QX54" s="44"/>
      <c r="QY54" s="44"/>
      <c r="QZ54" s="44"/>
      <c r="RA54" s="44"/>
      <c r="RB54" s="44"/>
      <c r="RC54" s="44"/>
      <c r="RD54" s="44"/>
      <c r="RE54" s="44"/>
      <c r="RF54" s="44"/>
      <c r="RG54" s="44"/>
      <c r="RH54" s="44"/>
      <c r="RI54" s="44"/>
      <c r="RJ54" s="44"/>
      <c r="RK54" s="44"/>
      <c r="RL54" s="44"/>
      <c r="RM54" s="44"/>
      <c r="RN54" s="44"/>
      <c r="RO54" s="44"/>
      <c r="RP54" s="44"/>
      <c r="RQ54" s="44"/>
      <c r="RR54" s="44"/>
      <c r="RS54" s="44"/>
      <c r="RT54" s="44"/>
      <c r="RU54" s="44"/>
      <c r="RV54" s="44"/>
      <c r="RW54" s="44"/>
      <c r="RX54" s="44"/>
      <c r="RY54" s="44"/>
      <c r="RZ54" s="44"/>
      <c r="SA54" s="44"/>
      <c r="SB54" s="44"/>
      <c r="SC54" s="44"/>
      <c r="SD54" s="44"/>
      <c r="SE54" s="44"/>
      <c r="SF54" s="44"/>
      <c r="SG54" s="44"/>
      <c r="SH54" s="44"/>
      <c r="SI54" s="44"/>
      <c r="SJ54" s="44"/>
      <c r="SK54" s="44"/>
      <c r="SL54" s="44"/>
      <c r="SM54" s="44"/>
      <c r="SN54" s="44"/>
      <c r="SO54" s="44"/>
      <c r="SP54" s="44"/>
      <c r="SQ54" s="44"/>
      <c r="SR54" s="44"/>
      <c r="SS54" s="44"/>
      <c r="ST54" s="44"/>
      <c r="SU54" s="44"/>
      <c r="SV54" s="44"/>
      <c r="SW54" s="44"/>
      <c r="SX54" s="44"/>
      <c r="SY54" s="44"/>
      <c r="SZ54" s="44"/>
      <c r="TA54" s="44"/>
      <c r="TB54" s="44"/>
      <c r="TC54" s="44"/>
      <c r="TD54" s="44"/>
      <c r="TE54" s="44"/>
      <c r="TF54" s="44"/>
      <c r="TG54" s="44"/>
      <c r="TH54" s="44"/>
      <c r="TI54" s="44"/>
      <c r="TJ54" s="44"/>
      <c r="TK54" s="44"/>
      <c r="TL54" s="44"/>
      <c r="TM54" s="44"/>
      <c r="TN54" s="44"/>
      <c r="TO54" s="44"/>
      <c r="TP54" s="44"/>
      <c r="TQ54" s="44"/>
      <c r="TR54" s="44"/>
      <c r="TS54" s="44"/>
      <c r="TT54" s="44"/>
      <c r="TU54" s="44"/>
      <c r="TV54" s="44"/>
      <c r="TW54" s="44"/>
      <c r="TX54" s="44"/>
      <c r="TY54" s="44"/>
      <c r="TZ54" s="44"/>
      <c r="UA54" s="44"/>
      <c r="UB54" s="44"/>
      <c r="UC54" s="44"/>
      <c r="UD54" s="44"/>
      <c r="UE54" s="44"/>
      <c r="UF54" s="44"/>
      <c r="UG54" s="44"/>
      <c r="UH54" s="44"/>
      <c r="UI54" s="44"/>
      <c r="UJ54" s="44"/>
      <c r="UK54" s="44"/>
      <c r="UL54" s="44"/>
      <c r="UM54" s="44"/>
      <c r="UN54" s="44"/>
      <c r="UO54" s="44"/>
      <c r="UP54" s="44"/>
      <c r="UQ54" s="44"/>
      <c r="UR54" s="44"/>
      <c r="US54" s="44"/>
      <c r="UT54" s="44"/>
      <c r="UU54" s="44"/>
      <c r="UV54" s="44"/>
      <c r="UW54" s="44"/>
      <c r="UX54" s="44"/>
      <c r="UY54" s="44"/>
      <c r="UZ54" s="44"/>
      <c r="VA54" s="44"/>
      <c r="VB54" s="44"/>
    </row>
    <row r="55" spans="1:574" hidden="1" x14ac:dyDescent="0.25">
      <c r="A55" s="44"/>
      <c r="B55" s="74" t="s">
        <v>184</v>
      </c>
      <c r="C55" s="82" t="s">
        <v>185</v>
      </c>
      <c r="D55" s="76">
        <f>+'[5]Presupuesto 2020'!U55</f>
        <v>22763369.5</v>
      </c>
      <c r="E55" s="76">
        <f>+'[5]Programa I'!D55+'[5]Programa II'!D55+'[5]Programa III'!D55+'[5]Programa IV'!D55+'[5]Programa V'!D55</f>
        <v>617950</v>
      </c>
      <c r="F55" s="89">
        <f t="shared" si="45"/>
        <v>23381319.5</v>
      </c>
      <c r="G55" s="89">
        <f>+'[5]Programa I'!F55+'[5]Programa II'!F55+'[5]Programa III'!F55+'[5]Programa IV'!F55+'[5]Programa V'!F55</f>
        <v>1760214.7</v>
      </c>
      <c r="H55" s="89">
        <f>+'[5]Total Programa'!U54</f>
        <v>7368424.5499999998</v>
      </c>
      <c r="I55" s="89">
        <f t="shared" si="46"/>
        <v>16012894.949999999</v>
      </c>
      <c r="J55" s="90">
        <f t="shared" si="8"/>
        <v>0.68485848072004663</v>
      </c>
      <c r="L55" s="89">
        <f>+'[5]Programa I'!K55+'[5]Programa II'!K55+'[5]Programa III'!K55+'[5]Programa IV'!K55+'[5]Programa V'!K55</f>
        <v>1760214.7</v>
      </c>
      <c r="M55" s="89">
        <f>+'[5]Programa I'!L55+'[5]Programa II'!L55+'[5]Programa III'!L55+'[5]Programa IV'!L55+'[5]Programa V'!L55</f>
        <v>5608209.8499999996</v>
      </c>
      <c r="N55" s="89">
        <f t="shared" si="47"/>
        <v>7368424.5499999998</v>
      </c>
      <c r="O55" s="89">
        <f t="shared" si="48"/>
        <v>16012894.949999999</v>
      </c>
      <c r="P55" s="47"/>
    </row>
    <row r="56" spans="1:574" hidden="1" x14ac:dyDescent="0.25">
      <c r="A56" s="44"/>
      <c r="B56" s="74" t="s">
        <v>186</v>
      </c>
      <c r="C56" s="91" t="s">
        <v>187</v>
      </c>
      <c r="D56" s="76">
        <f>+'[5]Presupuesto 2020'!U56</f>
        <v>2145031360</v>
      </c>
      <c r="E56" s="76">
        <f>+'[5]Programa I'!D56+'[5]Programa II'!D56+'[5]Programa III'!D56+'[5]Programa IV'!D56+'[5]Programa V'!D56</f>
        <v>15072000</v>
      </c>
      <c r="F56" s="89">
        <f t="shared" si="45"/>
        <v>2160103360</v>
      </c>
      <c r="G56" s="89">
        <f>+'[5]Programa I'!F56+'[5]Programa II'!F56+'[5]Programa III'!F56+'[5]Programa IV'!F56+'[5]Programa V'!F56</f>
        <v>1484021.49</v>
      </c>
      <c r="H56" s="89">
        <f>+'[5]Total Programa'!U55</f>
        <v>6271372.0699999994</v>
      </c>
      <c r="I56" s="89">
        <f t="shared" si="46"/>
        <v>2153831987.9299998</v>
      </c>
      <c r="J56" s="90">
        <f t="shared" si="8"/>
        <v>0.9970967259316702</v>
      </c>
      <c r="L56" s="89">
        <f>+'[5]Programa I'!K56+'[5]Programa II'!K56+'[5]Programa III'!K56+'[5]Programa IV'!K56+'[5]Programa V'!K56</f>
        <v>1484021.49</v>
      </c>
      <c r="M56" s="89">
        <f>+'[5]Programa I'!L56+'[5]Programa II'!L56+'[5]Programa III'!L56+'[5]Programa IV'!L56+'[5]Programa V'!L56</f>
        <v>4787350.58</v>
      </c>
      <c r="N56" s="89">
        <f t="shared" si="47"/>
        <v>6271372.0700000003</v>
      </c>
      <c r="O56" s="89">
        <f t="shared" si="48"/>
        <v>2153831987.9299998</v>
      </c>
      <c r="P56" s="47"/>
    </row>
    <row r="57" spans="1:574" x14ac:dyDescent="0.25">
      <c r="B57" s="70">
        <v>1.04</v>
      </c>
      <c r="C57" s="145" t="s">
        <v>188</v>
      </c>
      <c r="D57" s="71">
        <f>SUM(D58:D71)-D67-D61</f>
        <v>571942136.94000006</v>
      </c>
      <c r="E57" s="71">
        <f t="shared" ref="E57:I57" si="49">SUM(E58:E71)-E67-E61</f>
        <v>646423263</v>
      </c>
      <c r="F57" s="146">
        <f t="shared" si="49"/>
        <v>1218365399.9400001</v>
      </c>
      <c r="G57" s="146">
        <f t="shared" si="49"/>
        <v>19522602.559999999</v>
      </c>
      <c r="H57" s="144">
        <f t="shared" si="49"/>
        <v>67297309.820000008</v>
      </c>
      <c r="I57" s="71">
        <f t="shared" si="49"/>
        <v>1151068090.1200001</v>
      </c>
      <c r="J57" s="73">
        <f>IF(F57=0,0,+I57/F57)</f>
        <v>0.94476426380516543</v>
      </c>
      <c r="K57" s="79"/>
      <c r="L57" s="72">
        <f t="shared" ref="L57" si="50">SUM(L58:L71)-L67-L61</f>
        <v>19522602.559999999</v>
      </c>
      <c r="M57" s="72">
        <f t="shared" ref="M57" si="51">SUM(M58:M71)-M67-M61</f>
        <v>47774707.259999998</v>
      </c>
      <c r="N57" s="72">
        <f t="shared" ref="N57:O57" si="52">SUM(N58:N71)-N67-N61</f>
        <v>67297309.820000008</v>
      </c>
      <c r="O57" s="72">
        <f t="shared" si="52"/>
        <v>1151068090.1200001</v>
      </c>
      <c r="P57" s="47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</row>
    <row r="58" spans="1:574" hidden="1" x14ac:dyDescent="0.25">
      <c r="A58" s="44"/>
      <c r="B58" s="74" t="s">
        <v>189</v>
      </c>
      <c r="C58" s="92" t="s">
        <v>190</v>
      </c>
      <c r="D58" s="76">
        <f>+'[5]Presupuesto 2020'!U58</f>
        <v>0</v>
      </c>
      <c r="E58" s="76">
        <f>+'[5]Programa I'!D58+'[5]Programa II'!D58+'[5]Programa III'!D58+'[5]Programa IV'!D58+'[5]Programa V'!D58</f>
        <v>0</v>
      </c>
      <c r="F58" s="76">
        <f t="shared" ref="F58:F66" si="53">SUM(D58:E58)</f>
        <v>0</v>
      </c>
      <c r="G58" s="76">
        <f>+'[5]Programa I'!F58+'[5]Programa II'!F58+'[5]Programa III'!F58+'[5]Programa IV'!F58+'[5]Programa V'!F58</f>
        <v>0</v>
      </c>
      <c r="H58" s="76">
        <f>+'[5]Total Programa'!U57</f>
        <v>0</v>
      </c>
      <c r="I58" s="76">
        <f t="shared" ref="I58:I66" si="54">+F58-H58</f>
        <v>0</v>
      </c>
      <c r="J58" s="80">
        <f t="shared" si="8"/>
        <v>0</v>
      </c>
      <c r="K58" s="44"/>
      <c r="L58" s="76">
        <f>+'[5]Programa I'!K58+'[5]Programa II'!K58+'[5]Programa III'!K58+'[5]Programa IV'!K58+'[5]Programa V'!K58</f>
        <v>0</v>
      </c>
      <c r="M58" s="76">
        <f>+'[5]Programa I'!L58+'[5]Programa II'!L58+'[5]Programa III'!L58+'[5]Programa IV'!L58+'[5]Programa V'!L58</f>
        <v>0</v>
      </c>
      <c r="N58" s="76">
        <f t="shared" ref="N58:N66" si="55">SUM(L58:M58)</f>
        <v>0</v>
      </c>
      <c r="O58" s="76">
        <f>+F58-N58</f>
        <v>0</v>
      </c>
      <c r="P58" s="47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  <c r="IX58" s="44"/>
      <c r="IY58" s="44"/>
      <c r="IZ58" s="44"/>
      <c r="JA58" s="44"/>
      <c r="JB58" s="44"/>
      <c r="JC58" s="44"/>
      <c r="JD58" s="44"/>
      <c r="JE58" s="44"/>
      <c r="JF58" s="44"/>
      <c r="JG58" s="44"/>
      <c r="JH58" s="44"/>
      <c r="JI58" s="44"/>
      <c r="JJ58" s="44"/>
      <c r="JK58" s="44"/>
      <c r="JL58" s="44"/>
      <c r="JM58" s="44"/>
      <c r="JN58" s="44"/>
      <c r="JO58" s="44"/>
      <c r="JP58" s="44"/>
      <c r="JQ58" s="44"/>
      <c r="JR58" s="44"/>
      <c r="JS58" s="44"/>
      <c r="JT58" s="44"/>
      <c r="JU58" s="44"/>
      <c r="JV58" s="44"/>
      <c r="JW58" s="44"/>
      <c r="JX58" s="44"/>
      <c r="JY58" s="44"/>
      <c r="JZ58" s="44"/>
      <c r="KA58" s="44"/>
      <c r="KB58" s="44"/>
      <c r="KC58" s="44"/>
      <c r="KD58" s="44"/>
      <c r="KE58" s="44"/>
      <c r="KF58" s="44"/>
      <c r="KG58" s="44"/>
      <c r="KH58" s="44"/>
      <c r="KI58" s="44"/>
      <c r="KJ58" s="44"/>
      <c r="KK58" s="44"/>
      <c r="KL58" s="44"/>
      <c r="KM58" s="44"/>
      <c r="KN58" s="44"/>
      <c r="KO58" s="44"/>
      <c r="KP58" s="44"/>
      <c r="KQ58" s="44"/>
      <c r="KR58" s="44"/>
      <c r="KS58" s="44"/>
      <c r="KT58" s="44"/>
      <c r="KU58" s="44"/>
      <c r="KV58" s="44"/>
      <c r="KW58" s="44"/>
      <c r="KX58" s="44"/>
      <c r="KY58" s="44"/>
      <c r="KZ58" s="44"/>
      <c r="LA58" s="44"/>
      <c r="LB58" s="44"/>
      <c r="LC58" s="44"/>
      <c r="LD58" s="44"/>
      <c r="LE58" s="44"/>
      <c r="LF58" s="44"/>
      <c r="LG58" s="44"/>
      <c r="LH58" s="44"/>
      <c r="LI58" s="44"/>
      <c r="LJ58" s="44"/>
      <c r="LK58" s="44"/>
      <c r="LL58" s="44"/>
      <c r="LM58" s="44"/>
      <c r="LN58" s="44"/>
      <c r="LO58" s="44"/>
      <c r="LP58" s="44"/>
      <c r="LQ58" s="44"/>
      <c r="LR58" s="44"/>
      <c r="LS58" s="44"/>
      <c r="LT58" s="44"/>
      <c r="LU58" s="44"/>
      <c r="LV58" s="44"/>
      <c r="LW58" s="44"/>
      <c r="LX58" s="44"/>
      <c r="LY58" s="44"/>
      <c r="LZ58" s="44"/>
      <c r="MA58" s="44"/>
      <c r="MB58" s="44"/>
      <c r="MC58" s="44"/>
      <c r="MD58" s="44"/>
      <c r="ME58" s="44"/>
      <c r="MF58" s="44"/>
      <c r="MG58" s="44"/>
      <c r="MH58" s="44"/>
      <c r="MI58" s="44"/>
      <c r="MJ58" s="44"/>
      <c r="MK58" s="44"/>
      <c r="ML58" s="44"/>
      <c r="MM58" s="44"/>
      <c r="MN58" s="44"/>
      <c r="MO58" s="44"/>
      <c r="MP58" s="44"/>
      <c r="MQ58" s="44"/>
      <c r="MR58" s="44"/>
      <c r="MS58" s="44"/>
      <c r="MT58" s="44"/>
      <c r="MU58" s="44"/>
      <c r="MV58" s="44"/>
      <c r="MW58" s="44"/>
      <c r="MX58" s="44"/>
      <c r="MY58" s="44"/>
      <c r="MZ58" s="44"/>
      <c r="NA58" s="44"/>
      <c r="NB58" s="44"/>
      <c r="NC58" s="44"/>
      <c r="ND58" s="44"/>
      <c r="NE58" s="44"/>
      <c r="NF58" s="44"/>
      <c r="NG58" s="44"/>
      <c r="NH58" s="44"/>
      <c r="NI58" s="44"/>
      <c r="NJ58" s="44"/>
      <c r="NK58" s="44"/>
      <c r="NL58" s="44"/>
      <c r="NM58" s="44"/>
      <c r="NN58" s="44"/>
      <c r="NO58" s="44"/>
      <c r="NP58" s="44"/>
      <c r="NQ58" s="44"/>
      <c r="NR58" s="44"/>
      <c r="NS58" s="44"/>
      <c r="NT58" s="44"/>
      <c r="NU58" s="44"/>
      <c r="NV58" s="44"/>
      <c r="NW58" s="44"/>
      <c r="NX58" s="44"/>
      <c r="NY58" s="44"/>
      <c r="NZ58" s="44"/>
      <c r="OA58" s="44"/>
      <c r="OB58" s="44"/>
      <c r="OC58" s="44"/>
      <c r="OD58" s="44"/>
      <c r="OE58" s="44"/>
      <c r="OF58" s="44"/>
      <c r="OG58" s="44"/>
      <c r="OH58" s="44"/>
      <c r="OI58" s="44"/>
      <c r="OJ58" s="44"/>
      <c r="OK58" s="44"/>
      <c r="OL58" s="44"/>
      <c r="OM58" s="44"/>
      <c r="ON58" s="44"/>
      <c r="OO58" s="44"/>
      <c r="OP58" s="44"/>
      <c r="OQ58" s="44"/>
      <c r="OR58" s="44"/>
      <c r="OS58" s="44"/>
      <c r="OT58" s="44"/>
      <c r="OU58" s="44"/>
      <c r="OV58" s="44"/>
      <c r="OW58" s="44"/>
      <c r="OX58" s="44"/>
      <c r="OY58" s="44"/>
      <c r="OZ58" s="44"/>
      <c r="PA58" s="44"/>
      <c r="PB58" s="44"/>
      <c r="PC58" s="44"/>
      <c r="PD58" s="44"/>
      <c r="PE58" s="44"/>
      <c r="PF58" s="44"/>
      <c r="PG58" s="44"/>
      <c r="PH58" s="44"/>
      <c r="PI58" s="44"/>
      <c r="PJ58" s="44"/>
      <c r="PK58" s="44"/>
      <c r="PL58" s="44"/>
      <c r="PM58" s="44"/>
      <c r="PN58" s="44"/>
      <c r="PO58" s="44"/>
      <c r="PP58" s="44"/>
      <c r="PQ58" s="44"/>
      <c r="PR58" s="44"/>
      <c r="PS58" s="44"/>
      <c r="PT58" s="44"/>
      <c r="PU58" s="44"/>
      <c r="PV58" s="44"/>
      <c r="PW58" s="44"/>
      <c r="PX58" s="44"/>
      <c r="PY58" s="44"/>
      <c r="PZ58" s="44"/>
      <c r="QA58" s="44"/>
      <c r="QB58" s="44"/>
      <c r="QC58" s="44"/>
      <c r="QD58" s="44"/>
      <c r="QE58" s="44"/>
      <c r="QF58" s="44"/>
      <c r="QG58" s="44"/>
      <c r="QH58" s="44"/>
      <c r="QI58" s="44"/>
      <c r="QJ58" s="44"/>
      <c r="QK58" s="44"/>
      <c r="QL58" s="44"/>
      <c r="QM58" s="44"/>
      <c r="QN58" s="44"/>
      <c r="QO58" s="44"/>
      <c r="QP58" s="44"/>
      <c r="QQ58" s="44"/>
      <c r="QR58" s="44"/>
      <c r="QS58" s="44"/>
      <c r="QT58" s="44"/>
      <c r="QU58" s="44"/>
      <c r="QV58" s="44"/>
      <c r="QW58" s="44"/>
      <c r="QX58" s="44"/>
      <c r="QY58" s="44"/>
      <c r="QZ58" s="44"/>
      <c r="RA58" s="44"/>
      <c r="RB58" s="44"/>
      <c r="RC58" s="44"/>
      <c r="RD58" s="44"/>
      <c r="RE58" s="44"/>
      <c r="RF58" s="44"/>
      <c r="RG58" s="44"/>
      <c r="RH58" s="44"/>
      <c r="RI58" s="44"/>
      <c r="RJ58" s="44"/>
      <c r="RK58" s="44"/>
      <c r="RL58" s="44"/>
      <c r="RM58" s="44"/>
      <c r="RN58" s="44"/>
      <c r="RO58" s="44"/>
      <c r="RP58" s="44"/>
      <c r="RQ58" s="44"/>
      <c r="RR58" s="44"/>
      <c r="RS58" s="44"/>
      <c r="RT58" s="44"/>
      <c r="RU58" s="44"/>
      <c r="RV58" s="44"/>
      <c r="RW58" s="44"/>
      <c r="RX58" s="44"/>
      <c r="RY58" s="44"/>
      <c r="RZ58" s="44"/>
      <c r="SA58" s="44"/>
      <c r="SB58" s="44"/>
      <c r="SC58" s="44"/>
      <c r="SD58" s="44"/>
      <c r="SE58" s="44"/>
      <c r="SF58" s="44"/>
      <c r="SG58" s="44"/>
      <c r="SH58" s="44"/>
      <c r="SI58" s="44"/>
      <c r="SJ58" s="44"/>
      <c r="SK58" s="44"/>
      <c r="SL58" s="44"/>
      <c r="SM58" s="44"/>
      <c r="SN58" s="44"/>
      <c r="SO58" s="44"/>
      <c r="SP58" s="44"/>
      <c r="SQ58" s="44"/>
      <c r="SR58" s="44"/>
      <c r="SS58" s="44"/>
      <c r="ST58" s="44"/>
      <c r="SU58" s="44"/>
      <c r="SV58" s="44"/>
      <c r="SW58" s="44"/>
      <c r="SX58" s="44"/>
      <c r="SY58" s="44"/>
      <c r="SZ58" s="44"/>
      <c r="TA58" s="44"/>
      <c r="TB58" s="44"/>
      <c r="TC58" s="44"/>
      <c r="TD58" s="44"/>
      <c r="TE58" s="44"/>
      <c r="TF58" s="44"/>
      <c r="TG58" s="44"/>
      <c r="TH58" s="44"/>
      <c r="TI58" s="44"/>
      <c r="TJ58" s="44"/>
      <c r="TK58" s="44"/>
      <c r="TL58" s="44"/>
      <c r="TM58" s="44"/>
      <c r="TN58" s="44"/>
      <c r="TO58" s="44"/>
      <c r="TP58" s="44"/>
      <c r="TQ58" s="44"/>
      <c r="TR58" s="44"/>
      <c r="TS58" s="44"/>
      <c r="TT58" s="44"/>
      <c r="TU58" s="44"/>
      <c r="TV58" s="44"/>
      <c r="TW58" s="44"/>
      <c r="TX58" s="44"/>
      <c r="TY58" s="44"/>
      <c r="TZ58" s="44"/>
      <c r="UA58" s="44"/>
      <c r="UB58" s="44"/>
      <c r="UC58" s="44"/>
      <c r="UD58" s="44"/>
      <c r="UE58" s="44"/>
      <c r="UF58" s="44"/>
      <c r="UG58" s="44"/>
      <c r="UH58" s="44"/>
      <c r="UI58" s="44"/>
      <c r="UJ58" s="44"/>
      <c r="UK58" s="44"/>
      <c r="UL58" s="44"/>
      <c r="UM58" s="44"/>
      <c r="UN58" s="44"/>
      <c r="UO58" s="44"/>
      <c r="UP58" s="44"/>
      <c r="UQ58" s="44"/>
      <c r="UR58" s="44"/>
      <c r="US58" s="44"/>
      <c r="UT58" s="44"/>
      <c r="UU58" s="44"/>
      <c r="UV58" s="44"/>
      <c r="UW58" s="44"/>
      <c r="UX58" s="44"/>
      <c r="UY58" s="44"/>
      <c r="UZ58" s="44"/>
      <c r="VA58" s="44"/>
      <c r="VB58" s="44"/>
    </row>
    <row r="59" spans="1:574" hidden="1" x14ac:dyDescent="0.25">
      <c r="A59" s="44"/>
      <c r="B59" s="74" t="s">
        <v>191</v>
      </c>
      <c r="C59" s="82" t="s">
        <v>192</v>
      </c>
      <c r="D59" s="76">
        <f>+'[5]Presupuesto 2020'!U59</f>
        <v>131849465.90000001</v>
      </c>
      <c r="E59" s="76">
        <f>+'[5]Programa I'!D59+'[5]Programa II'!D59+'[5]Programa III'!D59+'[5]Programa IV'!D59+'[5]Programa V'!D59</f>
        <v>38953430</v>
      </c>
      <c r="F59" s="89">
        <f t="shared" si="53"/>
        <v>170802895.90000001</v>
      </c>
      <c r="G59" s="89">
        <f>+'[5]Programa I'!F59+'[5]Programa II'!F59+'[5]Programa III'!F59+'[5]Programa IV'!F59+'[5]Programa V'!F59</f>
        <v>170912.5</v>
      </c>
      <c r="H59" s="89">
        <f>+'[5]Total Programa'!U58</f>
        <v>352277.5</v>
      </c>
      <c r="I59" s="89">
        <f t="shared" si="54"/>
        <v>170450618.40000001</v>
      </c>
      <c r="J59" s="90">
        <f t="shared" si="8"/>
        <v>0.99793752033217142</v>
      </c>
      <c r="L59" s="89">
        <f>+'[5]Programa I'!K59+'[5]Programa II'!K59+'[5]Programa III'!K59+'[5]Programa IV'!K59+'[5]Programa V'!K59</f>
        <v>170912.5</v>
      </c>
      <c r="M59" s="89">
        <f>+'[5]Programa I'!L59+'[5]Programa II'!L59+'[5]Programa III'!L59+'[5]Programa IV'!L59+'[5]Programa V'!L59</f>
        <v>181365</v>
      </c>
      <c r="N59" s="89">
        <f t="shared" si="55"/>
        <v>352277.5</v>
      </c>
      <c r="O59" s="89">
        <f>+F59-N59</f>
        <v>170450618.40000001</v>
      </c>
      <c r="P59" s="47"/>
    </row>
    <row r="60" spans="1:574" hidden="1" x14ac:dyDescent="0.25">
      <c r="A60" s="44"/>
      <c r="B60" s="74" t="s">
        <v>193</v>
      </c>
      <c r="C60" s="82" t="s">
        <v>194</v>
      </c>
      <c r="D60" s="76">
        <f>+'[5]Presupuesto 2020'!U60</f>
        <v>102978584.40000001</v>
      </c>
      <c r="E60" s="76">
        <f>+'[5]Programa I'!D60+'[5]Programa II'!D60+'[5]Programa III'!D60+'[5]Programa IV'!D60+'[5]Programa V'!D60</f>
        <v>60219880</v>
      </c>
      <c r="F60" s="89">
        <f t="shared" si="53"/>
        <v>163198464.40000001</v>
      </c>
      <c r="G60" s="89">
        <f>+'[5]Programa I'!F60+'[5]Programa II'!F60+'[5]Programa III'!F60+'[5]Programa IV'!F60+'[5]Programa V'!F60</f>
        <v>1943600</v>
      </c>
      <c r="H60" s="89">
        <f>+'[5]Total Programa'!U59</f>
        <v>1943600</v>
      </c>
      <c r="I60" s="89">
        <f t="shared" si="54"/>
        <v>161254864.40000001</v>
      </c>
      <c r="J60" s="90">
        <f t="shared" si="8"/>
        <v>0.98809057421498625</v>
      </c>
      <c r="L60" s="89">
        <f>+'[5]Programa I'!K60+'[5]Programa II'!K60+'[5]Programa III'!K60+'[5]Programa IV'!K60+'[5]Programa V'!K60</f>
        <v>1943600</v>
      </c>
      <c r="M60" s="89">
        <f>+'[5]Programa I'!L60+'[5]Programa II'!L60+'[5]Programa III'!L60+'[5]Programa IV'!L60+'[5]Programa V'!L60</f>
        <v>0</v>
      </c>
      <c r="N60" s="89">
        <f t="shared" si="55"/>
        <v>1943600</v>
      </c>
      <c r="O60" s="89">
        <f>+F60-N60</f>
        <v>161254864.40000001</v>
      </c>
      <c r="P60" s="47"/>
    </row>
    <row r="61" spans="1:574" s="50" customFormat="1" hidden="1" x14ac:dyDescent="0.25">
      <c r="A61" s="44"/>
      <c r="B61" s="70" t="s">
        <v>195</v>
      </c>
      <c r="C61" s="93" t="s">
        <v>196</v>
      </c>
      <c r="D61" s="72">
        <f>SUM(D62:D65)</f>
        <v>159159474.40000001</v>
      </c>
      <c r="E61" s="72">
        <f t="shared" ref="E61:I61" si="56">SUM(E62:E65)</f>
        <v>442397105</v>
      </c>
      <c r="F61" s="72">
        <f t="shared" si="56"/>
        <v>601556579.39999998</v>
      </c>
      <c r="G61" s="72">
        <f t="shared" si="56"/>
        <v>8676998.8000000007</v>
      </c>
      <c r="H61" s="72">
        <f t="shared" si="56"/>
        <v>13299107.859999999</v>
      </c>
      <c r="I61" s="72">
        <f t="shared" si="56"/>
        <v>588257471.53999996</v>
      </c>
      <c r="J61" s="94">
        <f t="shared" si="8"/>
        <v>0.97789217454280908</v>
      </c>
      <c r="K61" s="95"/>
      <c r="L61" s="96">
        <f>SUM(L62:L65)</f>
        <v>8676998.8000000007</v>
      </c>
      <c r="M61" s="96">
        <f>SUM(M62:M65)</f>
        <v>4622109.0599999996</v>
      </c>
      <c r="N61" s="96">
        <f t="shared" ref="N61:O61" si="57">SUM(N62:N65)</f>
        <v>13299107.859999999</v>
      </c>
      <c r="O61" s="96">
        <f t="shared" si="57"/>
        <v>588257471.53999996</v>
      </c>
      <c r="P61" s="47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  <c r="IF61" s="128"/>
      <c r="IG61" s="128"/>
      <c r="IH61" s="128"/>
      <c r="II61" s="128"/>
      <c r="IJ61" s="128"/>
      <c r="IK61" s="128"/>
      <c r="IL61" s="128"/>
      <c r="IM61" s="128"/>
      <c r="IN61" s="128"/>
      <c r="IO61" s="128"/>
      <c r="IP61" s="128"/>
      <c r="IQ61" s="128"/>
      <c r="IR61" s="128"/>
      <c r="IS61" s="128"/>
      <c r="IT61" s="128"/>
      <c r="IU61" s="128"/>
      <c r="IV61" s="128"/>
      <c r="IW61" s="128"/>
      <c r="IX61" s="128"/>
      <c r="IY61" s="128"/>
      <c r="IZ61" s="128"/>
      <c r="JA61" s="128"/>
      <c r="JB61" s="128"/>
      <c r="JC61" s="128"/>
      <c r="JD61" s="128"/>
      <c r="JE61" s="128"/>
      <c r="JF61" s="128"/>
      <c r="JG61" s="128"/>
      <c r="JH61" s="128"/>
      <c r="JI61" s="128"/>
      <c r="JJ61" s="128"/>
      <c r="JK61" s="128"/>
      <c r="JL61" s="128"/>
      <c r="JM61" s="128"/>
      <c r="JN61" s="128"/>
      <c r="JO61" s="128"/>
      <c r="JP61" s="128"/>
      <c r="JQ61" s="128"/>
      <c r="JR61" s="128"/>
      <c r="JS61" s="128"/>
      <c r="JT61" s="128"/>
      <c r="JU61" s="128"/>
      <c r="JV61" s="128"/>
      <c r="JW61" s="128"/>
      <c r="JX61" s="128"/>
      <c r="JY61" s="128"/>
      <c r="JZ61" s="128"/>
      <c r="KA61" s="128"/>
      <c r="KB61" s="128"/>
      <c r="KC61" s="128"/>
      <c r="KD61" s="128"/>
      <c r="KE61" s="128"/>
      <c r="KF61" s="128"/>
      <c r="KG61" s="128"/>
      <c r="KH61" s="128"/>
      <c r="KI61" s="128"/>
      <c r="KJ61" s="128"/>
      <c r="KK61" s="128"/>
      <c r="KL61" s="128"/>
      <c r="KM61" s="128"/>
      <c r="KN61" s="128"/>
      <c r="KO61" s="128"/>
      <c r="KP61" s="128"/>
      <c r="KQ61" s="128"/>
      <c r="KR61" s="128"/>
      <c r="KS61" s="128"/>
      <c r="KT61" s="128"/>
      <c r="KU61" s="128"/>
      <c r="KV61" s="128"/>
      <c r="KW61" s="128"/>
      <c r="KX61" s="128"/>
      <c r="KY61" s="128"/>
      <c r="KZ61" s="128"/>
      <c r="LA61" s="128"/>
      <c r="LB61" s="128"/>
      <c r="LC61" s="128"/>
      <c r="LD61" s="128"/>
      <c r="LE61" s="128"/>
      <c r="LF61" s="128"/>
      <c r="LG61" s="128"/>
      <c r="LH61" s="128"/>
      <c r="LI61" s="128"/>
      <c r="LJ61" s="128"/>
      <c r="LK61" s="128"/>
      <c r="LL61" s="128"/>
      <c r="LM61" s="128"/>
      <c r="LN61" s="128"/>
      <c r="LO61" s="128"/>
      <c r="LP61" s="128"/>
      <c r="LQ61" s="128"/>
      <c r="LR61" s="128"/>
      <c r="LS61" s="128"/>
      <c r="LT61" s="128"/>
      <c r="LU61" s="128"/>
      <c r="LV61" s="128"/>
      <c r="LW61" s="128"/>
      <c r="LX61" s="128"/>
      <c r="LY61" s="128"/>
      <c r="LZ61" s="128"/>
      <c r="MA61" s="128"/>
      <c r="MB61" s="128"/>
      <c r="MC61" s="128"/>
      <c r="MD61" s="128"/>
      <c r="ME61" s="128"/>
      <c r="MF61" s="128"/>
      <c r="MG61" s="128"/>
      <c r="MH61" s="128"/>
      <c r="MI61" s="128"/>
      <c r="MJ61" s="128"/>
      <c r="MK61" s="128"/>
      <c r="ML61" s="128"/>
      <c r="MM61" s="128"/>
      <c r="MN61" s="128"/>
      <c r="MO61" s="128"/>
      <c r="MP61" s="128"/>
      <c r="MQ61" s="128"/>
      <c r="MR61" s="128"/>
      <c r="MS61" s="128"/>
      <c r="MT61" s="128"/>
      <c r="MU61" s="128"/>
      <c r="MV61" s="128"/>
      <c r="MW61" s="128"/>
      <c r="MX61" s="128"/>
      <c r="MY61" s="128"/>
      <c r="MZ61" s="128"/>
      <c r="NA61" s="128"/>
      <c r="NB61" s="128"/>
      <c r="NC61" s="128"/>
      <c r="ND61" s="128"/>
      <c r="NE61" s="128"/>
      <c r="NF61" s="128"/>
      <c r="NG61" s="128"/>
      <c r="NH61" s="128"/>
      <c r="NI61" s="128"/>
      <c r="NJ61" s="128"/>
      <c r="NK61" s="128"/>
      <c r="NL61" s="128"/>
      <c r="NM61" s="128"/>
      <c r="NN61" s="128"/>
      <c r="NO61" s="128"/>
      <c r="NP61" s="128"/>
      <c r="NQ61" s="128"/>
      <c r="NR61" s="128"/>
      <c r="NS61" s="128"/>
      <c r="NT61" s="128"/>
      <c r="NU61" s="128"/>
      <c r="NV61" s="128"/>
      <c r="NW61" s="128"/>
      <c r="NX61" s="128"/>
      <c r="NY61" s="128"/>
      <c r="NZ61" s="128"/>
      <c r="OA61" s="128"/>
      <c r="OB61" s="128"/>
      <c r="OC61" s="128"/>
      <c r="OD61" s="128"/>
      <c r="OE61" s="128"/>
      <c r="OF61" s="128"/>
      <c r="OG61" s="128"/>
      <c r="OH61" s="128"/>
      <c r="OI61" s="128"/>
      <c r="OJ61" s="128"/>
      <c r="OK61" s="128"/>
      <c r="OL61" s="128"/>
      <c r="OM61" s="128"/>
      <c r="ON61" s="128"/>
      <c r="OO61" s="128"/>
      <c r="OP61" s="128"/>
      <c r="OQ61" s="128"/>
      <c r="OR61" s="128"/>
      <c r="OS61" s="128"/>
      <c r="OT61" s="128"/>
      <c r="OU61" s="128"/>
      <c r="OV61" s="128"/>
      <c r="OW61" s="128"/>
      <c r="OX61" s="128"/>
      <c r="OY61" s="128"/>
      <c r="OZ61" s="128"/>
      <c r="PA61" s="128"/>
      <c r="PB61" s="128"/>
      <c r="PC61" s="128"/>
      <c r="PD61" s="128"/>
      <c r="PE61" s="128"/>
      <c r="PF61" s="128"/>
      <c r="PG61" s="128"/>
      <c r="PH61" s="128"/>
      <c r="PI61" s="128"/>
      <c r="PJ61" s="128"/>
      <c r="PK61" s="128"/>
      <c r="PL61" s="128"/>
      <c r="PM61" s="128"/>
      <c r="PN61" s="128"/>
      <c r="PO61" s="128"/>
      <c r="PP61" s="128"/>
      <c r="PQ61" s="128"/>
      <c r="PR61" s="128"/>
      <c r="PS61" s="128"/>
      <c r="PT61" s="128"/>
      <c r="PU61" s="128"/>
      <c r="PV61" s="128"/>
      <c r="PW61" s="128"/>
      <c r="PX61" s="128"/>
      <c r="PY61" s="128"/>
      <c r="PZ61" s="128"/>
      <c r="QA61" s="128"/>
      <c r="QB61" s="128"/>
      <c r="QC61" s="128"/>
      <c r="QD61" s="128"/>
      <c r="QE61" s="128"/>
      <c r="QF61" s="128"/>
      <c r="QG61" s="128"/>
      <c r="QH61" s="128"/>
      <c r="QI61" s="128"/>
      <c r="QJ61" s="128"/>
      <c r="QK61" s="128"/>
      <c r="QL61" s="128"/>
      <c r="QM61" s="128"/>
      <c r="QN61" s="128"/>
      <c r="QO61" s="128"/>
      <c r="QP61" s="128"/>
      <c r="QQ61" s="128"/>
      <c r="QR61" s="128"/>
      <c r="QS61" s="128"/>
      <c r="QT61" s="128"/>
      <c r="QU61" s="128"/>
      <c r="QV61" s="128"/>
      <c r="QW61" s="128"/>
      <c r="QX61" s="128"/>
      <c r="QY61" s="128"/>
      <c r="QZ61" s="128"/>
      <c r="RA61" s="128"/>
      <c r="RB61" s="128"/>
      <c r="RC61" s="128"/>
      <c r="RD61" s="128"/>
      <c r="RE61" s="128"/>
      <c r="RF61" s="128"/>
      <c r="RG61" s="128"/>
      <c r="RH61" s="128"/>
      <c r="RI61" s="128"/>
      <c r="RJ61" s="128"/>
      <c r="RK61" s="128"/>
      <c r="RL61" s="128"/>
      <c r="RM61" s="128"/>
      <c r="RN61" s="128"/>
      <c r="RO61" s="128"/>
      <c r="RP61" s="128"/>
      <c r="RQ61" s="128"/>
      <c r="RR61" s="128"/>
      <c r="RS61" s="128"/>
      <c r="RT61" s="128"/>
      <c r="RU61" s="128"/>
      <c r="RV61" s="128"/>
      <c r="RW61" s="128"/>
      <c r="RX61" s="128"/>
      <c r="RY61" s="128"/>
      <c r="RZ61" s="128"/>
      <c r="SA61" s="128"/>
      <c r="SB61" s="128"/>
      <c r="SC61" s="128"/>
      <c r="SD61" s="128"/>
      <c r="SE61" s="128"/>
      <c r="SF61" s="128"/>
      <c r="SG61" s="128"/>
      <c r="SH61" s="128"/>
      <c r="SI61" s="128"/>
      <c r="SJ61" s="128"/>
      <c r="SK61" s="128"/>
      <c r="SL61" s="128"/>
      <c r="SM61" s="128"/>
      <c r="SN61" s="128"/>
      <c r="SO61" s="128"/>
      <c r="SP61" s="128"/>
      <c r="SQ61" s="128"/>
      <c r="SR61" s="128"/>
      <c r="SS61" s="128"/>
      <c r="ST61" s="128"/>
      <c r="SU61" s="128"/>
      <c r="SV61" s="128"/>
      <c r="SW61" s="128"/>
      <c r="SX61" s="128"/>
      <c r="SY61" s="128"/>
      <c r="SZ61" s="128"/>
      <c r="TA61" s="128"/>
      <c r="TB61" s="128"/>
      <c r="TC61" s="128"/>
      <c r="TD61" s="128"/>
      <c r="TE61" s="128"/>
      <c r="TF61" s="128"/>
      <c r="TG61" s="128"/>
      <c r="TH61" s="128"/>
      <c r="TI61" s="128"/>
      <c r="TJ61" s="128"/>
      <c r="TK61" s="128"/>
      <c r="TL61" s="128"/>
      <c r="TM61" s="128"/>
      <c r="TN61" s="128"/>
      <c r="TO61" s="128"/>
      <c r="TP61" s="128"/>
      <c r="TQ61" s="128"/>
      <c r="TR61" s="128"/>
      <c r="TS61" s="128"/>
      <c r="TT61" s="128"/>
      <c r="TU61" s="128"/>
      <c r="TV61" s="128"/>
      <c r="TW61" s="128"/>
      <c r="TX61" s="128"/>
      <c r="TY61" s="128"/>
      <c r="TZ61" s="128"/>
      <c r="UA61" s="128"/>
      <c r="UB61" s="128"/>
      <c r="UC61" s="128"/>
      <c r="UD61" s="128"/>
      <c r="UE61" s="128"/>
      <c r="UF61" s="128"/>
      <c r="UG61" s="128"/>
      <c r="UH61" s="128"/>
      <c r="UI61" s="128"/>
      <c r="UJ61" s="128"/>
      <c r="UK61" s="128"/>
      <c r="UL61" s="128"/>
      <c r="UM61" s="128"/>
      <c r="UN61" s="128"/>
      <c r="UO61" s="128"/>
      <c r="UP61" s="128"/>
      <c r="UQ61" s="128"/>
      <c r="UR61" s="128"/>
      <c r="US61" s="128"/>
      <c r="UT61" s="128"/>
      <c r="UU61" s="128"/>
      <c r="UV61" s="128"/>
      <c r="UW61" s="128"/>
      <c r="UX61" s="128"/>
      <c r="UY61" s="128"/>
      <c r="UZ61" s="128"/>
      <c r="VA61" s="128"/>
      <c r="VB61" s="128"/>
    </row>
    <row r="62" spans="1:574" hidden="1" x14ac:dyDescent="0.25">
      <c r="A62" s="44"/>
      <c r="B62" s="74" t="s">
        <v>197</v>
      </c>
      <c r="C62" s="82" t="s">
        <v>198</v>
      </c>
      <c r="D62" s="76">
        <f>+'[5]Presupuesto 2020'!U62</f>
        <v>36764550</v>
      </c>
      <c r="E62" s="76">
        <f>+'[5]Programa I'!D62+'[5]Programa II'!D62+'[5]Programa III'!D62+'[5]Programa IV'!D62+'[5]Programa V'!D62</f>
        <v>2177225</v>
      </c>
      <c r="F62" s="89">
        <f t="shared" ref="F62:F65" si="58">SUM(D62:E62)</f>
        <v>38941775</v>
      </c>
      <c r="G62" s="89">
        <f>+'[5]Programa I'!F62+'[5]Programa II'!F62+'[5]Programa III'!F62+'[5]Programa IV'!F62+'[5]Programa V'!F62</f>
        <v>4529898.8</v>
      </c>
      <c r="H62" s="89">
        <f>+'[5]Total Programa'!U61</f>
        <v>5349148.8</v>
      </c>
      <c r="I62" s="89">
        <f t="shared" ref="I62:I65" si="59">+F62-H62</f>
        <v>33592626.200000003</v>
      </c>
      <c r="J62" s="97">
        <f t="shared" si="8"/>
        <v>0.86263726293934995</v>
      </c>
      <c r="K62" s="98"/>
      <c r="L62" s="89">
        <f>+'[5]Programa I'!K62+'[5]Programa II'!K62+'[5]Programa III'!K62+'[5]Programa IV'!K62+'[5]Programa V'!K62</f>
        <v>4529898.8</v>
      </c>
      <c r="M62" s="89">
        <f>+'[5]Programa I'!L62+'[5]Programa II'!L62+'[5]Programa III'!L62+'[5]Programa IV'!L62+'[5]Programa V'!L62</f>
        <v>819250</v>
      </c>
      <c r="N62" s="89">
        <f t="shared" ref="N62:N65" si="60">SUM(L62:M62)</f>
        <v>5349148.8</v>
      </c>
      <c r="O62" s="89">
        <f>+F62-N62</f>
        <v>33592626.200000003</v>
      </c>
      <c r="P62" s="47"/>
    </row>
    <row r="63" spans="1:574" hidden="1" x14ac:dyDescent="0.25">
      <c r="A63" s="44"/>
      <c r="B63" s="74" t="s">
        <v>199</v>
      </c>
      <c r="C63" s="82" t="s">
        <v>200</v>
      </c>
      <c r="D63" s="76">
        <f>+'[5]Presupuesto 2020'!U63</f>
        <v>20216340</v>
      </c>
      <c r="E63" s="76">
        <f>+'[5]Programa I'!D63+'[5]Programa II'!D63+'[5]Programa III'!D63+'[5]Programa IV'!D63+'[5]Programa V'!D63</f>
        <v>0</v>
      </c>
      <c r="F63" s="89">
        <f t="shared" si="58"/>
        <v>20216340</v>
      </c>
      <c r="G63" s="89">
        <f>+'[5]Programa I'!F63+'[5]Programa II'!F63+'[5]Programa III'!F63+'[5]Programa IV'!F63+'[5]Programa V'!F63</f>
        <v>0</v>
      </c>
      <c r="H63" s="89">
        <f>+'[5]Total Programa'!U62</f>
        <v>473707.3</v>
      </c>
      <c r="I63" s="89">
        <f t="shared" si="59"/>
        <v>19742632.699999999</v>
      </c>
      <c r="J63" s="97">
        <f t="shared" si="8"/>
        <v>0.97656809788517607</v>
      </c>
      <c r="K63" s="98"/>
      <c r="L63" s="89">
        <f>+'[5]Programa I'!K63+'[5]Programa II'!K63+'[5]Programa III'!K63+'[5]Programa IV'!K63+'[5]Programa V'!K63</f>
        <v>0</v>
      </c>
      <c r="M63" s="89">
        <f>+'[5]Programa I'!L63+'[5]Programa II'!L63+'[5]Programa III'!L63+'[5]Programa IV'!L63+'[5]Programa V'!L63</f>
        <v>473707.3</v>
      </c>
      <c r="N63" s="89">
        <f t="shared" si="60"/>
        <v>473707.3</v>
      </c>
      <c r="O63" s="89">
        <f>+F63-N63</f>
        <v>19742632.699999999</v>
      </c>
      <c r="P63" s="47"/>
    </row>
    <row r="64" spans="1:574" hidden="1" x14ac:dyDescent="0.25">
      <c r="A64" s="44"/>
      <c r="B64" s="74" t="s">
        <v>201</v>
      </c>
      <c r="C64" s="82" t="s">
        <v>202</v>
      </c>
      <c r="D64" s="76">
        <f>+'[5]Presupuesto 2020'!U64</f>
        <v>102178584.40000001</v>
      </c>
      <c r="E64" s="76">
        <f>+'[5]Programa I'!D64+'[5]Programa II'!D64+'[5]Programa III'!D64+'[5]Programa IV'!D64+'[5]Programa V'!D64</f>
        <v>407219880</v>
      </c>
      <c r="F64" s="89">
        <f t="shared" si="58"/>
        <v>509398464.39999998</v>
      </c>
      <c r="G64" s="89">
        <f>+'[5]Programa I'!F64+'[5]Programa II'!F64+'[5]Programa III'!F64+'[5]Programa IV'!F64+'[5]Programa V'!F64</f>
        <v>2734600</v>
      </c>
      <c r="H64" s="89">
        <f>+'[5]Total Programa'!U63</f>
        <v>6063751.7599999998</v>
      </c>
      <c r="I64" s="89">
        <f t="shared" si="59"/>
        <v>503334712.63999999</v>
      </c>
      <c r="J64" s="97">
        <f t="shared" si="8"/>
        <v>0.98809625041343174</v>
      </c>
      <c r="K64" s="98"/>
      <c r="L64" s="89">
        <f>+'[5]Programa I'!K64+'[5]Programa II'!K64+'[5]Programa III'!K64+'[5]Programa IV'!K64+'[5]Programa V'!K64</f>
        <v>2734600</v>
      </c>
      <c r="M64" s="89">
        <f>+'[5]Programa I'!L64+'[5]Programa II'!L64+'[5]Programa III'!L64+'[5]Programa IV'!L64+'[5]Programa V'!L64</f>
        <v>3329151.76</v>
      </c>
      <c r="N64" s="89">
        <f t="shared" si="60"/>
        <v>6063751.7599999998</v>
      </c>
      <c r="O64" s="89">
        <f>+F64-N64</f>
        <v>503334712.63999999</v>
      </c>
      <c r="P64" s="47"/>
    </row>
    <row r="65" spans="1:574" hidden="1" x14ac:dyDescent="0.25">
      <c r="A65" s="44"/>
      <c r="B65" s="74" t="s">
        <v>203</v>
      </c>
      <c r="C65" s="82" t="s">
        <v>204</v>
      </c>
      <c r="D65" s="76">
        <f>+'[5]Presupuesto 2020'!U65</f>
        <v>0</v>
      </c>
      <c r="E65" s="76">
        <f>+'[5]Programa I'!D65+'[5]Programa II'!D65+'[5]Programa III'!D65+'[5]Programa IV'!D65+'[5]Programa V'!D65</f>
        <v>33000000</v>
      </c>
      <c r="F65" s="89">
        <f t="shared" si="58"/>
        <v>33000000</v>
      </c>
      <c r="G65" s="89">
        <f>+'[5]Programa I'!F65+'[5]Programa II'!F65+'[5]Programa III'!F65+'[5]Programa IV'!F65+'[5]Programa V'!F65</f>
        <v>1412500</v>
      </c>
      <c r="H65" s="89">
        <f>+'[5]Total Programa'!U64</f>
        <v>1412500</v>
      </c>
      <c r="I65" s="89">
        <f t="shared" si="59"/>
        <v>31587500</v>
      </c>
      <c r="J65" s="97">
        <f t="shared" si="8"/>
        <v>0.95719696969696966</v>
      </c>
      <c r="K65" s="98"/>
      <c r="L65" s="89">
        <f>+'[5]Programa I'!K65+'[5]Programa II'!K65+'[5]Programa III'!K65+'[5]Programa IV'!K65+'[5]Programa V'!K65</f>
        <v>1412500</v>
      </c>
      <c r="M65" s="89">
        <f>+'[5]Programa I'!L65+'[5]Programa II'!L65+'[5]Programa III'!L65+'[5]Programa IV'!L65+'[5]Programa V'!L65</f>
        <v>0</v>
      </c>
      <c r="N65" s="89">
        <f t="shared" si="60"/>
        <v>1412500</v>
      </c>
      <c r="O65" s="89">
        <f>+F65-N65</f>
        <v>31587500</v>
      </c>
      <c r="P65" s="47"/>
    </row>
    <row r="66" spans="1:574" hidden="1" x14ac:dyDescent="0.25">
      <c r="A66" s="44"/>
      <c r="B66" s="74" t="s">
        <v>205</v>
      </c>
      <c r="C66" s="82" t="s">
        <v>206</v>
      </c>
      <c r="D66" s="76">
        <f>+'[5]Presupuesto 2020'!U66</f>
        <v>18348904</v>
      </c>
      <c r="E66" s="76">
        <f>+'[5]Programa I'!D66+'[5]Programa II'!D66+'[5]Programa III'!D66+'[5]Programa IV'!D66+'[5]Programa V'!D66</f>
        <v>36424000</v>
      </c>
      <c r="F66" s="89">
        <f t="shared" si="53"/>
        <v>54772904</v>
      </c>
      <c r="G66" s="89">
        <f>+'[5]Programa I'!F66+'[5]Programa II'!F66+'[5]Programa III'!F66+'[5]Programa IV'!F66+'[5]Programa V'!F66</f>
        <v>0</v>
      </c>
      <c r="H66" s="89">
        <f>+'[5]Total Programa'!U65</f>
        <v>0</v>
      </c>
      <c r="I66" s="89">
        <f t="shared" si="54"/>
        <v>54772904</v>
      </c>
      <c r="J66" s="90">
        <f t="shared" si="8"/>
        <v>1</v>
      </c>
      <c r="L66" s="89">
        <f>+'[5]Programa I'!K66+'[5]Programa II'!K66+'[5]Programa III'!K66+'[5]Programa IV'!K66+'[5]Programa V'!K66</f>
        <v>0</v>
      </c>
      <c r="M66" s="89">
        <f>+'[5]Programa I'!L66+'[5]Programa II'!L66+'[5]Programa III'!L66+'[5]Programa IV'!L66+'[5]Programa V'!L66</f>
        <v>0</v>
      </c>
      <c r="N66" s="89">
        <f t="shared" si="55"/>
        <v>0</v>
      </c>
      <c r="O66" s="89">
        <f>+F66-N66</f>
        <v>54772904</v>
      </c>
      <c r="P66" s="47"/>
    </row>
    <row r="67" spans="1:574" s="50" customFormat="1" hidden="1" x14ac:dyDescent="0.25">
      <c r="A67" s="44"/>
      <c r="B67" s="70" t="s">
        <v>207</v>
      </c>
      <c r="C67" s="93" t="s">
        <v>208</v>
      </c>
      <c r="D67" s="72">
        <f t="shared" ref="D67" si="61">SUM(D68:D70)</f>
        <v>120964940.23999999</v>
      </c>
      <c r="E67" s="72">
        <f t="shared" ref="E67:I67" si="62">SUM(E68:E70)</f>
        <v>18848</v>
      </c>
      <c r="F67" s="72">
        <f t="shared" si="62"/>
        <v>120983788.23999999</v>
      </c>
      <c r="G67" s="72">
        <f t="shared" si="62"/>
        <v>8538610.1099999994</v>
      </c>
      <c r="H67" s="72">
        <f t="shared" si="62"/>
        <v>33697363.040000007</v>
      </c>
      <c r="I67" s="72">
        <f t="shared" si="62"/>
        <v>87286425.199999988</v>
      </c>
      <c r="J67" s="99">
        <f t="shared" si="8"/>
        <v>0.72147207877841202</v>
      </c>
      <c r="K67" s="95"/>
      <c r="L67" s="72">
        <f t="shared" ref="L67:O67" si="63">SUM(L68:L70)</f>
        <v>8538610.1099999994</v>
      </c>
      <c r="M67" s="72">
        <f t="shared" si="63"/>
        <v>25158752.93</v>
      </c>
      <c r="N67" s="72">
        <f t="shared" si="63"/>
        <v>33697363.040000007</v>
      </c>
      <c r="O67" s="72">
        <f t="shared" si="63"/>
        <v>87286425.199999988</v>
      </c>
      <c r="P67" s="47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  <c r="HU67" s="128"/>
      <c r="HV67" s="128"/>
      <c r="HW67" s="128"/>
      <c r="HX67" s="128"/>
      <c r="HY67" s="128"/>
      <c r="HZ67" s="128"/>
      <c r="IA67" s="128"/>
      <c r="IB67" s="128"/>
      <c r="IC67" s="128"/>
      <c r="ID67" s="128"/>
      <c r="IE67" s="128"/>
      <c r="IF67" s="128"/>
      <c r="IG67" s="128"/>
      <c r="IH67" s="128"/>
      <c r="II67" s="128"/>
      <c r="IJ67" s="128"/>
      <c r="IK67" s="128"/>
      <c r="IL67" s="128"/>
      <c r="IM67" s="128"/>
      <c r="IN67" s="128"/>
      <c r="IO67" s="128"/>
      <c r="IP67" s="128"/>
      <c r="IQ67" s="128"/>
      <c r="IR67" s="128"/>
      <c r="IS67" s="128"/>
      <c r="IT67" s="128"/>
      <c r="IU67" s="128"/>
      <c r="IV67" s="128"/>
      <c r="IW67" s="128"/>
      <c r="IX67" s="128"/>
      <c r="IY67" s="128"/>
      <c r="IZ67" s="128"/>
      <c r="JA67" s="128"/>
      <c r="JB67" s="128"/>
      <c r="JC67" s="128"/>
      <c r="JD67" s="128"/>
      <c r="JE67" s="128"/>
      <c r="JF67" s="128"/>
      <c r="JG67" s="128"/>
      <c r="JH67" s="128"/>
      <c r="JI67" s="128"/>
      <c r="JJ67" s="128"/>
      <c r="JK67" s="128"/>
      <c r="JL67" s="128"/>
      <c r="JM67" s="128"/>
      <c r="JN67" s="128"/>
      <c r="JO67" s="128"/>
      <c r="JP67" s="128"/>
      <c r="JQ67" s="128"/>
      <c r="JR67" s="128"/>
      <c r="JS67" s="128"/>
      <c r="JT67" s="128"/>
      <c r="JU67" s="128"/>
      <c r="JV67" s="128"/>
      <c r="JW67" s="128"/>
      <c r="JX67" s="128"/>
      <c r="JY67" s="128"/>
      <c r="JZ67" s="128"/>
      <c r="KA67" s="128"/>
      <c r="KB67" s="128"/>
      <c r="KC67" s="128"/>
      <c r="KD67" s="128"/>
      <c r="KE67" s="128"/>
      <c r="KF67" s="128"/>
      <c r="KG67" s="128"/>
      <c r="KH67" s="128"/>
      <c r="KI67" s="128"/>
      <c r="KJ67" s="128"/>
      <c r="KK67" s="128"/>
      <c r="KL67" s="128"/>
      <c r="KM67" s="128"/>
      <c r="KN67" s="128"/>
      <c r="KO67" s="128"/>
      <c r="KP67" s="128"/>
      <c r="KQ67" s="128"/>
      <c r="KR67" s="128"/>
      <c r="KS67" s="128"/>
      <c r="KT67" s="128"/>
      <c r="KU67" s="128"/>
      <c r="KV67" s="128"/>
      <c r="KW67" s="128"/>
      <c r="KX67" s="128"/>
      <c r="KY67" s="128"/>
      <c r="KZ67" s="128"/>
      <c r="LA67" s="128"/>
      <c r="LB67" s="128"/>
      <c r="LC67" s="128"/>
      <c r="LD67" s="128"/>
      <c r="LE67" s="128"/>
      <c r="LF67" s="128"/>
      <c r="LG67" s="128"/>
      <c r="LH67" s="128"/>
      <c r="LI67" s="128"/>
      <c r="LJ67" s="128"/>
      <c r="LK67" s="128"/>
      <c r="LL67" s="128"/>
      <c r="LM67" s="128"/>
      <c r="LN67" s="128"/>
      <c r="LO67" s="128"/>
      <c r="LP67" s="128"/>
      <c r="LQ67" s="128"/>
      <c r="LR67" s="128"/>
      <c r="LS67" s="128"/>
      <c r="LT67" s="128"/>
      <c r="LU67" s="128"/>
      <c r="LV67" s="128"/>
      <c r="LW67" s="128"/>
      <c r="LX67" s="128"/>
      <c r="LY67" s="128"/>
      <c r="LZ67" s="128"/>
      <c r="MA67" s="128"/>
      <c r="MB67" s="128"/>
      <c r="MC67" s="128"/>
      <c r="MD67" s="128"/>
      <c r="ME67" s="128"/>
      <c r="MF67" s="128"/>
      <c r="MG67" s="128"/>
      <c r="MH67" s="128"/>
      <c r="MI67" s="128"/>
      <c r="MJ67" s="128"/>
      <c r="MK67" s="128"/>
      <c r="ML67" s="128"/>
      <c r="MM67" s="128"/>
      <c r="MN67" s="128"/>
      <c r="MO67" s="128"/>
      <c r="MP67" s="128"/>
      <c r="MQ67" s="128"/>
      <c r="MR67" s="128"/>
      <c r="MS67" s="128"/>
      <c r="MT67" s="128"/>
      <c r="MU67" s="128"/>
      <c r="MV67" s="128"/>
      <c r="MW67" s="128"/>
      <c r="MX67" s="128"/>
      <c r="MY67" s="128"/>
      <c r="MZ67" s="128"/>
      <c r="NA67" s="128"/>
      <c r="NB67" s="128"/>
      <c r="NC67" s="128"/>
      <c r="ND67" s="128"/>
      <c r="NE67" s="128"/>
      <c r="NF67" s="128"/>
      <c r="NG67" s="128"/>
      <c r="NH67" s="128"/>
      <c r="NI67" s="128"/>
      <c r="NJ67" s="128"/>
      <c r="NK67" s="128"/>
      <c r="NL67" s="128"/>
      <c r="NM67" s="128"/>
      <c r="NN67" s="128"/>
      <c r="NO67" s="128"/>
      <c r="NP67" s="128"/>
      <c r="NQ67" s="128"/>
      <c r="NR67" s="128"/>
      <c r="NS67" s="128"/>
      <c r="NT67" s="128"/>
      <c r="NU67" s="128"/>
      <c r="NV67" s="128"/>
      <c r="NW67" s="128"/>
      <c r="NX67" s="128"/>
      <c r="NY67" s="128"/>
      <c r="NZ67" s="128"/>
      <c r="OA67" s="128"/>
      <c r="OB67" s="128"/>
      <c r="OC67" s="128"/>
      <c r="OD67" s="128"/>
      <c r="OE67" s="128"/>
      <c r="OF67" s="128"/>
      <c r="OG67" s="128"/>
      <c r="OH67" s="128"/>
      <c r="OI67" s="128"/>
      <c r="OJ67" s="128"/>
      <c r="OK67" s="128"/>
      <c r="OL67" s="128"/>
      <c r="OM67" s="128"/>
      <c r="ON67" s="128"/>
      <c r="OO67" s="128"/>
      <c r="OP67" s="128"/>
      <c r="OQ67" s="128"/>
      <c r="OR67" s="128"/>
      <c r="OS67" s="128"/>
      <c r="OT67" s="128"/>
      <c r="OU67" s="128"/>
      <c r="OV67" s="128"/>
      <c r="OW67" s="128"/>
      <c r="OX67" s="128"/>
      <c r="OY67" s="128"/>
      <c r="OZ67" s="128"/>
      <c r="PA67" s="128"/>
      <c r="PB67" s="128"/>
      <c r="PC67" s="128"/>
      <c r="PD67" s="128"/>
      <c r="PE67" s="128"/>
      <c r="PF67" s="128"/>
      <c r="PG67" s="128"/>
      <c r="PH67" s="128"/>
      <c r="PI67" s="128"/>
      <c r="PJ67" s="128"/>
      <c r="PK67" s="128"/>
      <c r="PL67" s="128"/>
      <c r="PM67" s="128"/>
      <c r="PN67" s="128"/>
      <c r="PO67" s="128"/>
      <c r="PP67" s="128"/>
      <c r="PQ67" s="128"/>
      <c r="PR67" s="128"/>
      <c r="PS67" s="128"/>
      <c r="PT67" s="128"/>
      <c r="PU67" s="128"/>
      <c r="PV67" s="128"/>
      <c r="PW67" s="128"/>
      <c r="PX67" s="128"/>
      <c r="PY67" s="128"/>
      <c r="PZ67" s="128"/>
      <c r="QA67" s="128"/>
      <c r="QB67" s="128"/>
      <c r="QC67" s="128"/>
      <c r="QD67" s="128"/>
      <c r="QE67" s="128"/>
      <c r="QF67" s="128"/>
      <c r="QG67" s="128"/>
      <c r="QH67" s="128"/>
      <c r="QI67" s="128"/>
      <c r="QJ67" s="128"/>
      <c r="QK67" s="128"/>
      <c r="QL67" s="128"/>
      <c r="QM67" s="128"/>
      <c r="QN67" s="128"/>
      <c r="QO67" s="128"/>
      <c r="QP67" s="128"/>
      <c r="QQ67" s="128"/>
      <c r="QR67" s="128"/>
      <c r="QS67" s="128"/>
      <c r="QT67" s="128"/>
      <c r="QU67" s="128"/>
      <c r="QV67" s="128"/>
      <c r="QW67" s="128"/>
      <c r="QX67" s="128"/>
      <c r="QY67" s="128"/>
      <c r="QZ67" s="128"/>
      <c r="RA67" s="128"/>
      <c r="RB67" s="128"/>
      <c r="RC67" s="128"/>
      <c r="RD67" s="128"/>
      <c r="RE67" s="128"/>
      <c r="RF67" s="128"/>
      <c r="RG67" s="128"/>
      <c r="RH67" s="128"/>
      <c r="RI67" s="128"/>
      <c r="RJ67" s="128"/>
      <c r="RK67" s="128"/>
      <c r="RL67" s="128"/>
      <c r="RM67" s="128"/>
      <c r="RN67" s="128"/>
      <c r="RO67" s="128"/>
      <c r="RP67" s="128"/>
      <c r="RQ67" s="128"/>
      <c r="RR67" s="128"/>
      <c r="RS67" s="128"/>
      <c r="RT67" s="128"/>
      <c r="RU67" s="128"/>
      <c r="RV67" s="128"/>
      <c r="RW67" s="128"/>
      <c r="RX67" s="128"/>
      <c r="RY67" s="128"/>
      <c r="RZ67" s="128"/>
      <c r="SA67" s="128"/>
      <c r="SB67" s="128"/>
      <c r="SC67" s="128"/>
      <c r="SD67" s="128"/>
      <c r="SE67" s="128"/>
      <c r="SF67" s="128"/>
      <c r="SG67" s="128"/>
      <c r="SH67" s="128"/>
      <c r="SI67" s="128"/>
      <c r="SJ67" s="128"/>
      <c r="SK67" s="128"/>
      <c r="SL67" s="128"/>
      <c r="SM67" s="128"/>
      <c r="SN67" s="128"/>
      <c r="SO67" s="128"/>
      <c r="SP67" s="128"/>
      <c r="SQ67" s="128"/>
      <c r="SR67" s="128"/>
      <c r="SS67" s="128"/>
      <c r="ST67" s="128"/>
      <c r="SU67" s="128"/>
      <c r="SV67" s="128"/>
      <c r="SW67" s="128"/>
      <c r="SX67" s="128"/>
      <c r="SY67" s="128"/>
      <c r="SZ67" s="128"/>
      <c r="TA67" s="128"/>
      <c r="TB67" s="128"/>
      <c r="TC67" s="128"/>
      <c r="TD67" s="128"/>
      <c r="TE67" s="128"/>
      <c r="TF67" s="128"/>
      <c r="TG67" s="128"/>
      <c r="TH67" s="128"/>
      <c r="TI67" s="128"/>
      <c r="TJ67" s="128"/>
      <c r="TK67" s="128"/>
      <c r="TL67" s="128"/>
      <c r="TM67" s="128"/>
      <c r="TN67" s="128"/>
      <c r="TO67" s="128"/>
      <c r="TP67" s="128"/>
      <c r="TQ67" s="128"/>
      <c r="TR67" s="128"/>
      <c r="TS67" s="128"/>
      <c r="TT67" s="128"/>
      <c r="TU67" s="128"/>
      <c r="TV67" s="128"/>
      <c r="TW67" s="128"/>
      <c r="TX67" s="128"/>
      <c r="TY67" s="128"/>
      <c r="TZ67" s="128"/>
      <c r="UA67" s="128"/>
      <c r="UB67" s="128"/>
      <c r="UC67" s="128"/>
      <c r="UD67" s="128"/>
      <c r="UE67" s="128"/>
      <c r="UF67" s="128"/>
      <c r="UG67" s="128"/>
      <c r="UH67" s="128"/>
      <c r="UI67" s="128"/>
      <c r="UJ67" s="128"/>
      <c r="UK67" s="128"/>
      <c r="UL67" s="128"/>
      <c r="UM67" s="128"/>
      <c r="UN67" s="128"/>
      <c r="UO67" s="128"/>
      <c r="UP67" s="128"/>
      <c r="UQ67" s="128"/>
      <c r="UR67" s="128"/>
      <c r="US67" s="128"/>
      <c r="UT67" s="128"/>
      <c r="UU67" s="128"/>
      <c r="UV67" s="128"/>
      <c r="UW67" s="128"/>
      <c r="UX67" s="128"/>
      <c r="UY67" s="128"/>
      <c r="UZ67" s="128"/>
      <c r="VA67" s="128"/>
      <c r="VB67" s="128"/>
    </row>
    <row r="68" spans="1:574" hidden="1" x14ac:dyDescent="0.25">
      <c r="A68" s="44"/>
      <c r="B68" s="74" t="s">
        <v>209</v>
      </c>
      <c r="C68" s="82" t="s">
        <v>210</v>
      </c>
      <c r="D68" s="76">
        <f>+'[5]Presupuesto 2020'!U68</f>
        <v>30000000</v>
      </c>
      <c r="E68" s="76">
        <f>+'[5]Programa I'!D68+'[5]Programa II'!D68+'[5]Programa III'!D68+'[5]Programa IV'!D68+'[5]Programa V'!D68</f>
        <v>0</v>
      </c>
      <c r="F68" s="77">
        <f t="shared" ref="F68:F71" si="64">SUM(D68:E68)</f>
        <v>30000000</v>
      </c>
      <c r="G68" s="77">
        <f>+'[5]Programa I'!F68+'[5]Programa II'!F68+'[5]Programa III'!F68+'[5]Programa IV'!F68+'[5]Programa V'!F68</f>
        <v>2160272.08</v>
      </c>
      <c r="H68" s="77">
        <f>+'[5]Total Programa'!U67</f>
        <v>8641088.3000000007</v>
      </c>
      <c r="I68" s="77">
        <f t="shared" ref="I68:I71" si="65">+F68-H68</f>
        <v>21358911.699999999</v>
      </c>
      <c r="J68" s="78">
        <f t="shared" si="8"/>
        <v>0.71196372333333335</v>
      </c>
      <c r="L68" s="77">
        <f>+'[5]Programa I'!K68+'[5]Programa II'!K68+'[5]Programa III'!K68+'[5]Programa IV'!K68+'[5]Programa V'!K68</f>
        <v>2160272.08</v>
      </c>
      <c r="M68" s="77">
        <f>+'[5]Programa I'!L68+'[5]Programa II'!L68+'[5]Programa III'!L68+'[5]Programa IV'!L68+'[5]Programa V'!L68</f>
        <v>6480816.2200000007</v>
      </c>
      <c r="N68" s="77">
        <f t="shared" ref="N68:N71" si="66">SUM(L68:M68)</f>
        <v>8641088.3000000007</v>
      </c>
      <c r="O68" s="77">
        <f>+F68-N68</f>
        <v>21358911.699999999</v>
      </c>
      <c r="P68" s="47"/>
    </row>
    <row r="69" spans="1:574" hidden="1" x14ac:dyDescent="0.25">
      <c r="A69" s="44"/>
      <c r="B69" s="74" t="s">
        <v>211</v>
      </c>
      <c r="C69" s="82" t="s">
        <v>212</v>
      </c>
      <c r="D69" s="76">
        <f>+'[5]Presupuesto 2020'!U69</f>
        <v>80000000</v>
      </c>
      <c r="E69" s="76">
        <f>+'[5]Programa I'!D69+'[5]Programa II'!D69+'[5]Programa III'!D69+'[5]Programa IV'!D69+'[5]Programa V'!D69</f>
        <v>0</v>
      </c>
      <c r="F69" s="77">
        <f t="shared" si="64"/>
        <v>80000000</v>
      </c>
      <c r="G69" s="77">
        <f>+'[5]Programa I'!F69+'[5]Programa II'!F69+'[5]Programa III'!F69+'[5]Programa IV'!F69+'[5]Programa V'!F69</f>
        <v>6276638.0300000003</v>
      </c>
      <c r="H69" s="77">
        <f>+'[5]Total Programa'!U68</f>
        <v>24384461.020000003</v>
      </c>
      <c r="I69" s="77">
        <f t="shared" si="65"/>
        <v>55615538.979999997</v>
      </c>
      <c r="J69" s="78">
        <f t="shared" si="8"/>
        <v>0.69519423724999996</v>
      </c>
      <c r="L69" s="77">
        <f>+'[5]Programa I'!K69+'[5]Programa II'!K69+'[5]Programa III'!K69+'[5]Programa IV'!K69+'[5]Programa V'!K69</f>
        <v>6276638.0300000003</v>
      </c>
      <c r="M69" s="77">
        <f>+'[5]Programa I'!L69+'[5]Programa II'!L69+'[5]Programa III'!L69+'[5]Programa IV'!L69+'[5]Programa V'!L69</f>
        <v>18107822.990000002</v>
      </c>
      <c r="N69" s="77">
        <f t="shared" si="66"/>
        <v>24384461.020000003</v>
      </c>
      <c r="O69" s="77">
        <f>+F69-N69</f>
        <v>55615538.979999997</v>
      </c>
      <c r="P69" s="47"/>
    </row>
    <row r="70" spans="1:574" hidden="1" x14ac:dyDescent="0.25">
      <c r="A70" s="44"/>
      <c r="B70" s="74" t="s">
        <v>213</v>
      </c>
      <c r="C70" s="82" t="s">
        <v>208</v>
      </c>
      <c r="D70" s="76">
        <f>+'[5]Presupuesto 2020'!U70</f>
        <v>10964940.24</v>
      </c>
      <c r="E70" s="76">
        <f>+'[5]Programa I'!D70+'[5]Programa II'!D70+'[5]Programa III'!D70+'[5]Programa IV'!D70+'[5]Programa V'!D70</f>
        <v>18848</v>
      </c>
      <c r="F70" s="77">
        <f t="shared" si="64"/>
        <v>10983788.24</v>
      </c>
      <c r="G70" s="77">
        <f>+'[5]Programa I'!F70+'[5]Programa II'!F70+'[5]Programa III'!F70+'[5]Programa IV'!F70+'[5]Programa V'!F70</f>
        <v>101700</v>
      </c>
      <c r="H70" s="77">
        <f>+'[5]Total Programa'!U69</f>
        <v>671813.72</v>
      </c>
      <c r="I70" s="77">
        <f t="shared" si="65"/>
        <v>10311974.52</v>
      </c>
      <c r="J70" s="78">
        <f t="shared" si="8"/>
        <v>0.9388358819998518</v>
      </c>
      <c r="L70" s="77">
        <f>+'[5]Programa I'!K70+'[5]Programa II'!K70+'[5]Programa III'!K70+'[5]Programa IV'!K70+'[5]Programa V'!K70</f>
        <v>101700</v>
      </c>
      <c r="M70" s="77">
        <f>+'[5]Programa I'!L70+'[5]Programa II'!L70+'[5]Programa III'!L70+'[5]Programa IV'!L70+'[5]Programa V'!L70</f>
        <v>570113.72</v>
      </c>
      <c r="N70" s="77">
        <f t="shared" si="66"/>
        <v>671813.72</v>
      </c>
      <c r="O70" s="77">
        <f>+F70-N70</f>
        <v>10311974.52</v>
      </c>
      <c r="P70" s="47"/>
    </row>
    <row r="71" spans="1:574" hidden="1" x14ac:dyDescent="0.25">
      <c r="A71" s="44"/>
      <c r="B71" s="74" t="s">
        <v>214</v>
      </c>
      <c r="C71" s="82" t="s">
        <v>215</v>
      </c>
      <c r="D71" s="76">
        <f>+'[5]Presupuesto 2020'!U71</f>
        <v>38640768</v>
      </c>
      <c r="E71" s="76">
        <f>+'[5]Programa I'!D71+'[5]Programa II'!D71+'[5]Programa III'!D71+'[5]Programa IV'!D71+'[5]Programa V'!D71</f>
        <v>68410000</v>
      </c>
      <c r="F71" s="77">
        <f t="shared" si="64"/>
        <v>107050768</v>
      </c>
      <c r="G71" s="77">
        <f>+'[5]Programa I'!F71+'[5]Programa II'!F71+'[5]Programa III'!F71+'[5]Programa IV'!F71+'[5]Programa V'!F71</f>
        <v>192481.15</v>
      </c>
      <c r="H71" s="77">
        <f>+'[5]Total Programa'!U70</f>
        <v>18004961.420000002</v>
      </c>
      <c r="I71" s="77">
        <f t="shared" si="65"/>
        <v>89045806.579999998</v>
      </c>
      <c r="J71" s="78">
        <f t="shared" si="8"/>
        <v>0.83180913358790665</v>
      </c>
      <c r="L71" s="77">
        <f>+'[5]Programa I'!K71+'[5]Programa II'!K71+'[5]Programa III'!K71+'[5]Programa IV'!K71+'[5]Programa V'!K71</f>
        <v>192481.15</v>
      </c>
      <c r="M71" s="77">
        <f>+'[5]Programa I'!L71+'[5]Programa II'!L71+'[5]Programa III'!L71+'[5]Programa IV'!L71+'[5]Programa V'!L71</f>
        <v>17812480.27</v>
      </c>
      <c r="N71" s="77">
        <f t="shared" si="66"/>
        <v>18004961.419999998</v>
      </c>
      <c r="O71" s="77">
        <f>+F71-N71</f>
        <v>89045806.579999998</v>
      </c>
      <c r="P71" s="47"/>
    </row>
    <row r="72" spans="1:574" x14ac:dyDescent="0.25">
      <c r="B72" s="70">
        <v>1.05</v>
      </c>
      <c r="C72" s="145" t="s">
        <v>216</v>
      </c>
      <c r="D72" s="72">
        <f>SUM(D73:D76)</f>
        <v>56922826.799999997</v>
      </c>
      <c r="E72" s="72">
        <f>SUM(E73:E76)</f>
        <v>2630100</v>
      </c>
      <c r="F72" s="144">
        <f t="shared" ref="F72:I72" si="67">SUM(F73:F76)</f>
        <v>59552926.799999997</v>
      </c>
      <c r="G72" s="144">
        <f t="shared" si="67"/>
        <v>0</v>
      </c>
      <c r="H72" s="144">
        <f t="shared" si="67"/>
        <v>1417675</v>
      </c>
      <c r="I72" s="72">
        <f t="shared" si="67"/>
        <v>58135251.799999997</v>
      </c>
      <c r="J72" s="73">
        <f t="shared" si="8"/>
        <v>0.9761947048419457</v>
      </c>
      <c r="K72" s="79"/>
      <c r="L72" s="72">
        <f t="shared" ref="L72:O72" si="68">SUM(L73:L76)</f>
        <v>0</v>
      </c>
      <c r="M72" s="72">
        <f t="shared" si="68"/>
        <v>1417675</v>
      </c>
      <c r="N72" s="72">
        <f t="shared" si="68"/>
        <v>1417675</v>
      </c>
      <c r="O72" s="72">
        <f t="shared" si="68"/>
        <v>58135251.799999997</v>
      </c>
      <c r="P72" s="47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</row>
    <row r="73" spans="1:574" hidden="1" x14ac:dyDescent="0.25">
      <c r="A73" s="44"/>
      <c r="B73" s="74" t="s">
        <v>217</v>
      </c>
      <c r="C73" s="82" t="s">
        <v>218</v>
      </c>
      <c r="D73" s="76">
        <f>+'[5]Presupuesto 2020'!U73</f>
        <v>14010426.199999999</v>
      </c>
      <c r="E73" s="76">
        <f>+'[5]Programa I'!D73+'[5]Programa II'!D73+'[5]Programa III'!D73+'[5]Programa IV'!D73+'[5]Programa V'!D73</f>
        <v>713870</v>
      </c>
      <c r="F73" s="89">
        <f t="shared" ref="F73:F76" si="69">SUM(D73:E73)</f>
        <v>14724296.199999999</v>
      </c>
      <c r="G73" s="89">
        <f>+'[5]Programa I'!F73+'[5]Programa II'!F73+'[5]Programa III'!F73+'[5]Programa IV'!F73+'[5]Programa V'!F73</f>
        <v>0</v>
      </c>
      <c r="H73" s="89">
        <f>+'[5]Total Programa'!U72</f>
        <v>51705</v>
      </c>
      <c r="I73" s="89">
        <f t="shared" ref="I73:I76" si="70">+F73-H73</f>
        <v>14672591.199999999</v>
      </c>
      <c r="J73" s="90">
        <f t="shared" si="8"/>
        <v>0.99648845694913413</v>
      </c>
      <c r="L73" s="89">
        <f>+'[5]Programa I'!K73+'[5]Programa II'!K73+'[5]Programa III'!K73+'[5]Programa IV'!K73+'[5]Programa V'!K73</f>
        <v>0</v>
      </c>
      <c r="M73" s="89">
        <f>+'[5]Programa I'!L73+'[5]Programa II'!L73+'[5]Programa III'!L73+'[5]Programa IV'!L73+'[5]Programa V'!L73</f>
        <v>51705</v>
      </c>
      <c r="N73" s="89">
        <f t="shared" ref="N73:N76" si="71">SUM(L73:M73)</f>
        <v>51705</v>
      </c>
      <c r="O73" s="89">
        <f>+F73-N73</f>
        <v>14672591.199999999</v>
      </c>
      <c r="P73" s="47"/>
    </row>
    <row r="74" spans="1:574" hidden="1" x14ac:dyDescent="0.25">
      <c r="A74" s="44"/>
      <c r="B74" s="74" t="s">
        <v>219</v>
      </c>
      <c r="C74" s="82" t="s">
        <v>220</v>
      </c>
      <c r="D74" s="76">
        <f>+'[5]Presupuesto 2020'!U74</f>
        <v>18961000.600000001</v>
      </c>
      <c r="E74" s="76">
        <f>+'[5]Programa I'!D74+'[5]Programa II'!D74+'[5]Programa III'!D74+'[5]Programa IV'!D74+'[5]Programa V'!D74</f>
        <v>1916230</v>
      </c>
      <c r="F74" s="89">
        <f t="shared" si="69"/>
        <v>20877230.600000001</v>
      </c>
      <c r="G74" s="89">
        <f>+'[5]Programa I'!F74+'[5]Programa II'!F74+'[5]Programa III'!F74+'[5]Programa IV'!F74+'[5]Programa V'!F74</f>
        <v>0</v>
      </c>
      <c r="H74" s="89">
        <f>+'[5]Total Programa'!U73</f>
        <v>1365970</v>
      </c>
      <c r="I74" s="89">
        <f t="shared" si="70"/>
        <v>19511260.600000001</v>
      </c>
      <c r="J74" s="90">
        <f t="shared" si="8"/>
        <v>0.93457130276656519</v>
      </c>
      <c r="L74" s="89">
        <f>+'[5]Programa I'!K74+'[5]Programa II'!K74+'[5]Programa III'!K74+'[5]Programa IV'!K74+'[5]Programa V'!K74</f>
        <v>0</v>
      </c>
      <c r="M74" s="89">
        <f>+'[5]Programa I'!L74+'[5]Programa II'!L74+'[5]Programa III'!L74+'[5]Programa IV'!L74+'[5]Programa V'!L74</f>
        <v>1365970</v>
      </c>
      <c r="N74" s="89">
        <f t="shared" si="71"/>
        <v>1365970</v>
      </c>
      <c r="O74" s="89">
        <f>+F74-N74</f>
        <v>19511260.600000001</v>
      </c>
      <c r="P74" s="47"/>
    </row>
    <row r="75" spans="1:574" hidden="1" x14ac:dyDescent="0.25">
      <c r="A75" s="44"/>
      <c r="B75" s="74" t="s">
        <v>221</v>
      </c>
      <c r="C75" s="82" t="s">
        <v>222</v>
      </c>
      <c r="D75" s="76">
        <f>+'[5]Presupuesto 2020'!U75</f>
        <v>11016800</v>
      </c>
      <c r="E75" s="76">
        <f>+'[5]Programa I'!D75+'[5]Programa II'!D75+'[5]Programa III'!D75+'[5]Programa IV'!D75+'[5]Programa V'!D75</f>
        <v>0</v>
      </c>
      <c r="F75" s="89">
        <f t="shared" si="69"/>
        <v>11016800</v>
      </c>
      <c r="G75" s="89">
        <f>+'[5]Programa I'!F75+'[5]Programa II'!F75+'[5]Programa III'!F75+'[5]Programa IV'!F75+'[5]Programa V'!F75</f>
        <v>0</v>
      </c>
      <c r="H75" s="89">
        <f>+'[5]Total Programa'!U74</f>
        <v>0</v>
      </c>
      <c r="I75" s="89">
        <f t="shared" si="70"/>
        <v>11016800</v>
      </c>
      <c r="J75" s="90">
        <f t="shared" si="8"/>
        <v>1</v>
      </c>
      <c r="L75" s="89">
        <f>+'[5]Programa I'!K75+'[5]Programa II'!K75+'[5]Programa III'!K75+'[5]Programa IV'!K75+'[5]Programa V'!K75</f>
        <v>0</v>
      </c>
      <c r="M75" s="89">
        <f>+'[5]Programa I'!L75+'[5]Programa II'!L75+'[5]Programa III'!L75+'[5]Programa IV'!L75+'[5]Programa V'!L75</f>
        <v>0</v>
      </c>
      <c r="N75" s="89">
        <f t="shared" si="71"/>
        <v>0</v>
      </c>
      <c r="O75" s="89">
        <f>+F75-N75</f>
        <v>11016800</v>
      </c>
      <c r="P75" s="47"/>
    </row>
    <row r="76" spans="1:574" hidden="1" x14ac:dyDescent="0.25">
      <c r="A76" s="44"/>
      <c r="B76" s="74" t="s">
        <v>223</v>
      </c>
      <c r="C76" s="82" t="s">
        <v>224</v>
      </c>
      <c r="D76" s="76">
        <f>+'[5]Presupuesto 2020'!U76</f>
        <v>12934600</v>
      </c>
      <c r="E76" s="76">
        <f>+'[5]Programa I'!D76+'[5]Programa II'!D76+'[5]Programa III'!D76+'[5]Programa IV'!D76+'[5]Programa V'!D76</f>
        <v>0</v>
      </c>
      <c r="F76" s="89">
        <f t="shared" si="69"/>
        <v>12934600</v>
      </c>
      <c r="G76" s="89">
        <f>+'[5]Programa I'!F76+'[5]Programa II'!F76+'[5]Programa III'!F76+'[5]Programa IV'!F76+'[5]Programa V'!F76</f>
        <v>0</v>
      </c>
      <c r="H76" s="89">
        <f>+'[5]Total Programa'!U75</f>
        <v>0</v>
      </c>
      <c r="I76" s="89">
        <f t="shared" si="70"/>
        <v>12934600</v>
      </c>
      <c r="J76" s="90">
        <f t="shared" si="8"/>
        <v>1</v>
      </c>
      <c r="L76" s="89">
        <f>+'[5]Programa I'!K76+'[5]Programa II'!K76+'[5]Programa III'!K76+'[5]Programa IV'!K76+'[5]Programa V'!K76</f>
        <v>0</v>
      </c>
      <c r="M76" s="89">
        <f>+'[5]Programa I'!L76+'[5]Programa II'!L76+'[5]Programa III'!L76+'[5]Programa IV'!L76+'[5]Programa V'!L76</f>
        <v>0</v>
      </c>
      <c r="N76" s="89">
        <f t="shared" si="71"/>
        <v>0</v>
      </c>
      <c r="O76" s="89">
        <f>+F76-N76</f>
        <v>12934600</v>
      </c>
      <c r="P76" s="47"/>
    </row>
    <row r="77" spans="1:574" x14ac:dyDescent="0.25">
      <c r="B77" s="70">
        <v>1.06</v>
      </c>
      <c r="C77" s="145" t="s">
        <v>225</v>
      </c>
      <c r="D77" s="72">
        <f>SUM(D78:D79)</f>
        <v>41200000</v>
      </c>
      <c r="E77" s="72">
        <f>SUM(E78:E79)</f>
        <v>1000000</v>
      </c>
      <c r="F77" s="144">
        <f t="shared" ref="F77:I77" si="72">SUM(F78:F79)</f>
        <v>42200000</v>
      </c>
      <c r="G77" s="144">
        <f t="shared" si="72"/>
        <v>0</v>
      </c>
      <c r="H77" s="144">
        <f t="shared" si="72"/>
        <v>5190079</v>
      </c>
      <c r="I77" s="72">
        <f t="shared" si="72"/>
        <v>37009921</v>
      </c>
      <c r="J77" s="73">
        <f t="shared" si="8"/>
        <v>0.87701234597156397</v>
      </c>
      <c r="K77" s="79"/>
      <c r="L77" s="72">
        <f t="shared" ref="L77:O77" si="73">SUM(L78:L79)</f>
        <v>0</v>
      </c>
      <c r="M77" s="72">
        <f t="shared" si="73"/>
        <v>5190079</v>
      </c>
      <c r="N77" s="72">
        <f t="shared" si="73"/>
        <v>5190079</v>
      </c>
      <c r="O77" s="72">
        <f t="shared" si="73"/>
        <v>37009921</v>
      </c>
      <c r="P77" s="4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</row>
    <row r="78" spans="1:574" hidden="1" x14ac:dyDescent="0.25">
      <c r="A78" s="44"/>
      <c r="B78" s="74" t="s">
        <v>226</v>
      </c>
      <c r="C78" s="82" t="s">
        <v>227</v>
      </c>
      <c r="D78" s="76">
        <f>+'[5]Presupuesto 2020'!U78</f>
        <v>41200000</v>
      </c>
      <c r="E78" s="76">
        <f>+'[5]Programa I'!D78+'[5]Programa II'!D78+'[5]Programa III'!D78+'[5]Programa IV'!D78+'[5]Programa V'!D78</f>
        <v>1000000</v>
      </c>
      <c r="F78" s="89">
        <f t="shared" ref="F78:F79" si="74">SUM(D78:E78)</f>
        <v>42200000</v>
      </c>
      <c r="G78" s="89">
        <f>+'[5]Programa I'!F78+'[5]Programa II'!F78+'[5]Programa III'!F78+'[5]Programa IV'!F78+'[5]Programa V'!F78</f>
        <v>0</v>
      </c>
      <c r="H78" s="89">
        <f>+'[5]Total Programa'!U77</f>
        <v>5190079</v>
      </c>
      <c r="I78" s="89">
        <f t="shared" ref="I78:I79" si="75">+F78-H78</f>
        <v>37009921</v>
      </c>
      <c r="J78" s="90">
        <f t="shared" ref="J78:J141" si="76">IF(F78=0,0,+I78/F78)</f>
        <v>0.87701234597156397</v>
      </c>
      <c r="L78" s="89">
        <f>+'[5]Programa I'!K78+'[5]Programa II'!K78+'[5]Programa III'!K78+'[5]Programa IV'!K78+'[5]Programa V'!K78</f>
        <v>0</v>
      </c>
      <c r="M78" s="89">
        <f>+'[5]Programa I'!L78+'[5]Programa II'!L78+'[5]Programa III'!L78+'[5]Programa IV'!L78+'[5]Programa V'!L78</f>
        <v>5190079</v>
      </c>
      <c r="N78" s="89">
        <f t="shared" ref="N78:N79" si="77">SUM(L78:M78)</f>
        <v>5190079</v>
      </c>
      <c r="O78" s="89">
        <f>+F78-N78</f>
        <v>37009921</v>
      </c>
      <c r="P78" s="47"/>
    </row>
    <row r="79" spans="1:574" hidden="1" x14ac:dyDescent="0.25">
      <c r="A79" s="44"/>
      <c r="B79" s="74" t="s">
        <v>228</v>
      </c>
      <c r="C79" s="82" t="s">
        <v>229</v>
      </c>
      <c r="D79" s="76">
        <f>+'[5]Presupuesto 2020'!U79</f>
        <v>0</v>
      </c>
      <c r="E79" s="76">
        <f>+'[5]Programa I'!D79+'[5]Programa II'!D79+'[5]Programa III'!D79+'[5]Programa IV'!D79+'[5]Programa V'!D79</f>
        <v>0</v>
      </c>
      <c r="F79" s="89">
        <f t="shared" si="74"/>
        <v>0</v>
      </c>
      <c r="G79" s="89">
        <f>+'[5]Programa I'!F79+'[5]Programa II'!F79+'[5]Programa III'!F79+'[5]Programa IV'!F79+'[5]Programa V'!F79</f>
        <v>0</v>
      </c>
      <c r="H79" s="89">
        <f>+'[5]Total Programa'!U78</f>
        <v>0</v>
      </c>
      <c r="I79" s="89">
        <f t="shared" si="75"/>
        <v>0</v>
      </c>
      <c r="J79" s="90">
        <f t="shared" si="76"/>
        <v>0</v>
      </c>
      <c r="K79" s="44"/>
      <c r="L79" s="89">
        <f>+'[5]Programa I'!K79+'[5]Programa II'!K79+'[5]Programa III'!K79+'[5]Programa IV'!K79+'[5]Programa V'!K79</f>
        <v>0</v>
      </c>
      <c r="M79" s="89">
        <f>+'[5]Programa I'!L79+'[5]Programa II'!L79+'[5]Programa III'!L79+'[5]Programa IV'!L79+'[5]Programa V'!L79</f>
        <v>0</v>
      </c>
      <c r="N79" s="89">
        <f t="shared" si="77"/>
        <v>0</v>
      </c>
      <c r="O79" s="89">
        <f>+F79-N79</f>
        <v>0</v>
      </c>
      <c r="P79" s="47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  <c r="IV79" s="44"/>
      <c r="IW79" s="44"/>
      <c r="IX79" s="44"/>
      <c r="IY79" s="44"/>
      <c r="IZ79" s="44"/>
      <c r="JA79" s="44"/>
      <c r="JB79" s="44"/>
      <c r="JC79" s="44"/>
      <c r="JD79" s="44"/>
      <c r="JE79" s="44"/>
      <c r="JF79" s="44"/>
      <c r="JG79" s="44"/>
      <c r="JH79" s="44"/>
      <c r="JI79" s="44"/>
      <c r="JJ79" s="44"/>
      <c r="JK79" s="44"/>
      <c r="JL79" s="44"/>
      <c r="JM79" s="44"/>
      <c r="JN79" s="44"/>
      <c r="JO79" s="44"/>
      <c r="JP79" s="44"/>
      <c r="JQ79" s="44"/>
      <c r="JR79" s="44"/>
      <c r="JS79" s="44"/>
      <c r="JT79" s="44"/>
      <c r="JU79" s="44"/>
      <c r="JV79" s="44"/>
      <c r="JW79" s="44"/>
      <c r="JX79" s="44"/>
      <c r="JY79" s="44"/>
      <c r="JZ79" s="44"/>
      <c r="KA79" s="44"/>
      <c r="KB79" s="44"/>
      <c r="KC79" s="44"/>
      <c r="KD79" s="44"/>
      <c r="KE79" s="44"/>
      <c r="KF79" s="44"/>
      <c r="KG79" s="44"/>
      <c r="KH79" s="44"/>
      <c r="KI79" s="44"/>
      <c r="KJ79" s="44"/>
      <c r="KK79" s="44"/>
      <c r="KL79" s="44"/>
      <c r="KM79" s="44"/>
      <c r="KN79" s="44"/>
      <c r="KO79" s="44"/>
      <c r="KP79" s="44"/>
      <c r="KQ79" s="44"/>
      <c r="KR79" s="44"/>
      <c r="KS79" s="44"/>
      <c r="KT79" s="44"/>
      <c r="KU79" s="44"/>
      <c r="KV79" s="44"/>
      <c r="KW79" s="44"/>
      <c r="KX79" s="44"/>
      <c r="KY79" s="44"/>
      <c r="KZ79" s="44"/>
      <c r="LA79" s="44"/>
      <c r="LB79" s="44"/>
      <c r="LC79" s="44"/>
      <c r="LD79" s="44"/>
      <c r="LE79" s="44"/>
      <c r="LF79" s="44"/>
      <c r="LG79" s="44"/>
      <c r="LH79" s="44"/>
      <c r="LI79" s="44"/>
      <c r="LJ79" s="44"/>
      <c r="LK79" s="44"/>
      <c r="LL79" s="44"/>
      <c r="LM79" s="44"/>
      <c r="LN79" s="44"/>
      <c r="LO79" s="44"/>
      <c r="LP79" s="44"/>
      <c r="LQ79" s="44"/>
      <c r="LR79" s="44"/>
      <c r="LS79" s="44"/>
      <c r="LT79" s="44"/>
      <c r="LU79" s="44"/>
      <c r="LV79" s="44"/>
      <c r="LW79" s="44"/>
      <c r="LX79" s="44"/>
      <c r="LY79" s="44"/>
      <c r="LZ79" s="44"/>
      <c r="MA79" s="44"/>
      <c r="MB79" s="44"/>
      <c r="MC79" s="44"/>
      <c r="MD79" s="44"/>
      <c r="ME79" s="44"/>
      <c r="MF79" s="44"/>
      <c r="MG79" s="44"/>
      <c r="MH79" s="44"/>
      <c r="MI79" s="44"/>
      <c r="MJ79" s="44"/>
      <c r="MK79" s="44"/>
      <c r="ML79" s="44"/>
      <c r="MM79" s="44"/>
      <c r="MN79" s="44"/>
      <c r="MO79" s="44"/>
      <c r="MP79" s="44"/>
      <c r="MQ79" s="44"/>
      <c r="MR79" s="44"/>
      <c r="MS79" s="44"/>
      <c r="MT79" s="44"/>
      <c r="MU79" s="44"/>
      <c r="MV79" s="44"/>
      <c r="MW79" s="44"/>
      <c r="MX79" s="44"/>
      <c r="MY79" s="44"/>
      <c r="MZ79" s="44"/>
      <c r="NA79" s="44"/>
      <c r="NB79" s="44"/>
      <c r="NC79" s="44"/>
      <c r="ND79" s="44"/>
      <c r="NE79" s="44"/>
      <c r="NF79" s="44"/>
      <c r="NG79" s="44"/>
      <c r="NH79" s="44"/>
      <c r="NI79" s="44"/>
      <c r="NJ79" s="44"/>
      <c r="NK79" s="44"/>
      <c r="NL79" s="44"/>
      <c r="NM79" s="44"/>
      <c r="NN79" s="44"/>
      <c r="NO79" s="44"/>
      <c r="NP79" s="44"/>
      <c r="NQ79" s="44"/>
      <c r="NR79" s="44"/>
      <c r="NS79" s="44"/>
      <c r="NT79" s="44"/>
      <c r="NU79" s="44"/>
      <c r="NV79" s="44"/>
      <c r="NW79" s="44"/>
      <c r="NX79" s="44"/>
      <c r="NY79" s="44"/>
      <c r="NZ79" s="44"/>
      <c r="OA79" s="44"/>
      <c r="OB79" s="44"/>
      <c r="OC79" s="44"/>
      <c r="OD79" s="44"/>
      <c r="OE79" s="44"/>
      <c r="OF79" s="44"/>
      <c r="OG79" s="44"/>
      <c r="OH79" s="44"/>
      <c r="OI79" s="44"/>
      <c r="OJ79" s="44"/>
      <c r="OK79" s="44"/>
      <c r="OL79" s="44"/>
      <c r="OM79" s="44"/>
      <c r="ON79" s="44"/>
      <c r="OO79" s="44"/>
      <c r="OP79" s="44"/>
      <c r="OQ79" s="44"/>
      <c r="OR79" s="44"/>
      <c r="OS79" s="44"/>
      <c r="OT79" s="44"/>
      <c r="OU79" s="44"/>
      <c r="OV79" s="44"/>
      <c r="OW79" s="44"/>
      <c r="OX79" s="44"/>
      <c r="OY79" s="44"/>
      <c r="OZ79" s="44"/>
      <c r="PA79" s="44"/>
      <c r="PB79" s="44"/>
      <c r="PC79" s="44"/>
      <c r="PD79" s="44"/>
      <c r="PE79" s="44"/>
      <c r="PF79" s="44"/>
      <c r="PG79" s="44"/>
      <c r="PH79" s="44"/>
      <c r="PI79" s="44"/>
      <c r="PJ79" s="44"/>
      <c r="PK79" s="44"/>
      <c r="PL79" s="44"/>
      <c r="PM79" s="44"/>
      <c r="PN79" s="44"/>
      <c r="PO79" s="44"/>
      <c r="PP79" s="44"/>
      <c r="PQ79" s="44"/>
      <c r="PR79" s="44"/>
      <c r="PS79" s="44"/>
      <c r="PT79" s="44"/>
      <c r="PU79" s="44"/>
      <c r="PV79" s="44"/>
      <c r="PW79" s="44"/>
      <c r="PX79" s="44"/>
      <c r="PY79" s="44"/>
      <c r="PZ79" s="44"/>
      <c r="QA79" s="44"/>
      <c r="QB79" s="44"/>
      <c r="QC79" s="44"/>
      <c r="QD79" s="44"/>
      <c r="QE79" s="44"/>
      <c r="QF79" s="44"/>
      <c r="QG79" s="44"/>
      <c r="QH79" s="44"/>
      <c r="QI79" s="44"/>
      <c r="QJ79" s="44"/>
      <c r="QK79" s="44"/>
      <c r="QL79" s="44"/>
      <c r="QM79" s="44"/>
      <c r="QN79" s="44"/>
      <c r="QO79" s="44"/>
      <c r="QP79" s="44"/>
      <c r="QQ79" s="44"/>
      <c r="QR79" s="44"/>
      <c r="QS79" s="44"/>
      <c r="QT79" s="44"/>
      <c r="QU79" s="44"/>
      <c r="QV79" s="44"/>
      <c r="QW79" s="44"/>
      <c r="QX79" s="44"/>
      <c r="QY79" s="44"/>
      <c r="QZ79" s="44"/>
      <c r="RA79" s="44"/>
      <c r="RB79" s="44"/>
      <c r="RC79" s="44"/>
      <c r="RD79" s="44"/>
      <c r="RE79" s="44"/>
      <c r="RF79" s="44"/>
      <c r="RG79" s="44"/>
      <c r="RH79" s="44"/>
      <c r="RI79" s="44"/>
      <c r="RJ79" s="44"/>
      <c r="RK79" s="44"/>
      <c r="RL79" s="44"/>
      <c r="RM79" s="44"/>
      <c r="RN79" s="44"/>
      <c r="RO79" s="44"/>
      <c r="RP79" s="44"/>
      <c r="RQ79" s="44"/>
      <c r="RR79" s="44"/>
      <c r="RS79" s="44"/>
      <c r="RT79" s="44"/>
      <c r="RU79" s="44"/>
      <c r="RV79" s="44"/>
      <c r="RW79" s="44"/>
      <c r="RX79" s="44"/>
      <c r="RY79" s="44"/>
      <c r="RZ79" s="44"/>
      <c r="SA79" s="44"/>
      <c r="SB79" s="44"/>
      <c r="SC79" s="44"/>
      <c r="SD79" s="44"/>
      <c r="SE79" s="44"/>
      <c r="SF79" s="44"/>
      <c r="SG79" s="44"/>
      <c r="SH79" s="44"/>
      <c r="SI79" s="44"/>
      <c r="SJ79" s="44"/>
      <c r="SK79" s="44"/>
      <c r="SL79" s="44"/>
      <c r="SM79" s="44"/>
      <c r="SN79" s="44"/>
      <c r="SO79" s="44"/>
      <c r="SP79" s="44"/>
      <c r="SQ79" s="44"/>
      <c r="SR79" s="44"/>
      <c r="SS79" s="44"/>
      <c r="ST79" s="44"/>
      <c r="SU79" s="44"/>
      <c r="SV79" s="44"/>
      <c r="SW79" s="44"/>
      <c r="SX79" s="44"/>
      <c r="SY79" s="44"/>
      <c r="SZ79" s="44"/>
      <c r="TA79" s="44"/>
      <c r="TB79" s="44"/>
      <c r="TC79" s="44"/>
      <c r="TD79" s="44"/>
      <c r="TE79" s="44"/>
      <c r="TF79" s="44"/>
      <c r="TG79" s="44"/>
      <c r="TH79" s="44"/>
      <c r="TI79" s="44"/>
      <c r="TJ79" s="44"/>
      <c r="TK79" s="44"/>
      <c r="TL79" s="44"/>
      <c r="TM79" s="44"/>
      <c r="TN79" s="44"/>
      <c r="TO79" s="44"/>
      <c r="TP79" s="44"/>
      <c r="TQ79" s="44"/>
      <c r="TR79" s="44"/>
      <c r="TS79" s="44"/>
      <c r="TT79" s="44"/>
      <c r="TU79" s="44"/>
      <c r="TV79" s="44"/>
      <c r="TW79" s="44"/>
      <c r="TX79" s="44"/>
      <c r="TY79" s="44"/>
      <c r="TZ79" s="44"/>
      <c r="UA79" s="44"/>
      <c r="UB79" s="44"/>
      <c r="UC79" s="44"/>
      <c r="UD79" s="44"/>
      <c r="UE79" s="44"/>
      <c r="UF79" s="44"/>
      <c r="UG79" s="44"/>
      <c r="UH79" s="44"/>
      <c r="UI79" s="44"/>
      <c r="UJ79" s="44"/>
      <c r="UK79" s="44"/>
      <c r="UL79" s="44"/>
      <c r="UM79" s="44"/>
      <c r="UN79" s="44"/>
      <c r="UO79" s="44"/>
      <c r="UP79" s="44"/>
      <c r="UQ79" s="44"/>
      <c r="UR79" s="44"/>
      <c r="US79" s="44"/>
      <c r="UT79" s="44"/>
      <c r="UU79" s="44"/>
      <c r="UV79" s="44"/>
      <c r="UW79" s="44"/>
      <c r="UX79" s="44"/>
      <c r="UY79" s="44"/>
      <c r="UZ79" s="44"/>
      <c r="VA79" s="44"/>
      <c r="VB79" s="44"/>
    </row>
    <row r="80" spans="1:574" x14ac:dyDescent="0.25">
      <c r="B80" s="70">
        <v>1.07</v>
      </c>
      <c r="C80" s="145" t="s">
        <v>230</v>
      </c>
      <c r="D80" s="72">
        <f>SUM(D81:D83)</f>
        <v>69771624</v>
      </c>
      <c r="E80" s="72">
        <f>SUM(E81:E83)</f>
        <v>60884800</v>
      </c>
      <c r="F80" s="144">
        <f t="shared" ref="F80:I80" si="78">SUM(F81:F83)</f>
        <v>130656424</v>
      </c>
      <c r="G80" s="144">
        <f t="shared" si="78"/>
        <v>871555</v>
      </c>
      <c r="H80" s="144">
        <f t="shared" si="78"/>
        <v>4946684</v>
      </c>
      <c r="I80" s="72">
        <f t="shared" si="78"/>
        <v>125709740</v>
      </c>
      <c r="J80" s="73">
        <f t="shared" si="76"/>
        <v>0.96213975671031682</v>
      </c>
      <c r="K80" s="79"/>
      <c r="L80" s="72">
        <f t="shared" ref="L80:O80" si="79">SUM(L81:L83)</f>
        <v>871555</v>
      </c>
      <c r="M80" s="72">
        <f t="shared" si="79"/>
        <v>4075129</v>
      </c>
      <c r="N80" s="72">
        <f t="shared" si="79"/>
        <v>4946684</v>
      </c>
      <c r="O80" s="72">
        <f t="shared" si="79"/>
        <v>125709740</v>
      </c>
      <c r="P80" s="47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</row>
    <row r="81" spans="1:87" hidden="1" x14ac:dyDescent="0.25">
      <c r="A81" s="44"/>
      <c r="B81" s="74" t="s">
        <v>231</v>
      </c>
      <c r="C81" s="82" t="s">
        <v>232</v>
      </c>
      <c r="D81" s="76">
        <f>+'[5]Presupuesto 2020'!U81</f>
        <v>54717112</v>
      </c>
      <c r="E81" s="76">
        <f>+'[5]Programa I'!D81+'[5]Programa II'!D81+'[5]Programa III'!D81+'[5]Programa IV'!D81+'[5]Programa V'!D81</f>
        <v>51942400</v>
      </c>
      <c r="F81" s="89">
        <f t="shared" ref="F81:F83" si="80">SUM(D81:E81)</f>
        <v>106659512</v>
      </c>
      <c r="G81" s="89">
        <f>+'[5]Programa I'!F81+'[5]Programa II'!F81+'[5]Programa III'!F81+'[5]Programa IV'!F81+'[5]Programa V'!F81</f>
        <v>871555</v>
      </c>
      <c r="H81" s="89">
        <f>+'[5]Total Programa'!U80</f>
        <v>4896769</v>
      </c>
      <c r="I81" s="89">
        <f t="shared" ref="I81:I83" si="81">+F81-H81</f>
        <v>101762743</v>
      </c>
      <c r="J81" s="90">
        <f t="shared" si="76"/>
        <v>0.95408971119237818</v>
      </c>
      <c r="L81" s="89">
        <f>+'[5]Programa I'!K81+'[5]Programa II'!K81+'[5]Programa III'!K81+'[5]Programa IV'!K81+'[5]Programa V'!K81</f>
        <v>871555</v>
      </c>
      <c r="M81" s="89">
        <f>+'[5]Programa I'!L81+'[5]Programa II'!L81+'[5]Programa III'!L81+'[5]Programa IV'!L81+'[5]Programa V'!L81</f>
        <v>4025214</v>
      </c>
      <c r="N81" s="89">
        <f t="shared" ref="N81:N83" si="82">SUM(L81:M81)</f>
        <v>4896769</v>
      </c>
      <c r="O81" s="89">
        <f>+F81-N81</f>
        <v>101762743</v>
      </c>
      <c r="P81" s="47"/>
    </row>
    <row r="82" spans="1:87" hidden="1" x14ac:dyDescent="0.25">
      <c r="A82" s="44"/>
      <c r="B82" s="74" t="s">
        <v>233</v>
      </c>
      <c r="C82" s="82" t="s">
        <v>234</v>
      </c>
      <c r="D82" s="76">
        <f>+'[5]Presupuesto 2020'!U82</f>
        <v>12046512</v>
      </c>
      <c r="E82" s="76">
        <f>+'[5]Programa I'!D82+'[5]Programa II'!D82+'[5]Programa III'!D82+'[5]Programa IV'!D82+'[5]Programa V'!D82</f>
        <v>8942400</v>
      </c>
      <c r="F82" s="89">
        <f t="shared" si="80"/>
        <v>20988912</v>
      </c>
      <c r="G82" s="89">
        <f>+'[5]Programa I'!F82+'[5]Programa II'!F82+'[5]Programa III'!F82+'[5]Programa IV'!F82+'[5]Programa V'!F82</f>
        <v>0</v>
      </c>
      <c r="H82" s="89">
        <f>+'[5]Total Programa'!U81</f>
        <v>49915</v>
      </c>
      <c r="I82" s="89">
        <f t="shared" si="81"/>
        <v>20938997</v>
      </c>
      <c r="J82" s="90">
        <f t="shared" si="76"/>
        <v>0.99762183956938788</v>
      </c>
      <c r="L82" s="89">
        <f>+'[5]Programa I'!K82+'[5]Programa II'!K82+'[5]Programa III'!K82+'[5]Programa IV'!K82+'[5]Programa V'!K82</f>
        <v>0</v>
      </c>
      <c r="M82" s="89">
        <f>+'[5]Programa I'!L82+'[5]Programa II'!L82+'[5]Programa III'!L82+'[5]Programa IV'!L82+'[5]Programa V'!L82</f>
        <v>49915</v>
      </c>
      <c r="N82" s="89">
        <f t="shared" si="82"/>
        <v>49915</v>
      </c>
      <c r="O82" s="89">
        <f>+F82-N82</f>
        <v>20938997</v>
      </c>
      <c r="P82" s="47"/>
    </row>
    <row r="83" spans="1:87" hidden="1" x14ac:dyDescent="0.25">
      <c r="A83" s="44"/>
      <c r="B83" s="74" t="s">
        <v>235</v>
      </c>
      <c r="C83" s="82" t="s">
        <v>236</v>
      </c>
      <c r="D83" s="76">
        <f>+'[5]Presupuesto 2020'!U83</f>
        <v>3008000</v>
      </c>
      <c r="E83" s="76">
        <f>+'[5]Programa I'!D83+'[5]Programa II'!D83+'[5]Programa III'!D83+'[5]Programa IV'!D83+'[5]Programa V'!D83</f>
        <v>0</v>
      </c>
      <c r="F83" s="89">
        <f t="shared" si="80"/>
        <v>3008000</v>
      </c>
      <c r="G83" s="89">
        <f>+'[5]Programa I'!F83+'[5]Programa II'!F83+'[5]Programa III'!F83+'[5]Programa IV'!F83+'[5]Programa V'!F83</f>
        <v>0</v>
      </c>
      <c r="H83" s="89">
        <f>+'[5]Total Programa'!U82</f>
        <v>0</v>
      </c>
      <c r="I83" s="89">
        <f t="shared" si="81"/>
        <v>3008000</v>
      </c>
      <c r="J83" s="90">
        <f t="shared" si="76"/>
        <v>1</v>
      </c>
      <c r="L83" s="89">
        <f>+'[5]Programa I'!K83+'[5]Programa II'!K83+'[5]Programa III'!K83+'[5]Programa IV'!K83+'[5]Programa V'!K83</f>
        <v>0</v>
      </c>
      <c r="M83" s="89">
        <f>+'[5]Programa I'!L83+'[5]Programa II'!L83+'[5]Programa III'!L83+'[5]Programa IV'!L83+'[5]Programa V'!L83</f>
        <v>0</v>
      </c>
      <c r="N83" s="89">
        <f t="shared" si="82"/>
        <v>0</v>
      </c>
      <c r="O83" s="89">
        <f>+F83-N83</f>
        <v>3008000</v>
      </c>
      <c r="P83" s="47"/>
    </row>
    <row r="84" spans="1:87" x14ac:dyDescent="0.25">
      <c r="B84" s="70">
        <v>1.08</v>
      </c>
      <c r="C84" s="145" t="s">
        <v>237</v>
      </c>
      <c r="D84" s="71">
        <f>SUM(D85:D92)</f>
        <v>257043544</v>
      </c>
      <c r="E84" s="71">
        <f>SUM(E85:E92)</f>
        <v>30889413</v>
      </c>
      <c r="F84" s="144">
        <f t="shared" ref="F84:I84" si="83">SUM(F85:F92)</f>
        <v>287932957</v>
      </c>
      <c r="G84" s="144">
        <f t="shared" si="83"/>
        <v>5518037.75</v>
      </c>
      <c r="H84" s="144">
        <f t="shared" si="83"/>
        <v>12367923.5</v>
      </c>
      <c r="I84" s="72">
        <f t="shared" si="83"/>
        <v>275565033.5</v>
      </c>
      <c r="J84" s="73">
        <f t="shared" si="76"/>
        <v>0.95704582195500465</v>
      </c>
      <c r="K84" s="79"/>
      <c r="L84" s="72">
        <f t="shared" ref="L84:O84" si="84">SUM(L85:L92)</f>
        <v>5518037.75</v>
      </c>
      <c r="M84" s="72">
        <f t="shared" si="84"/>
        <v>6849885.75</v>
      </c>
      <c r="N84" s="72">
        <f t="shared" si="84"/>
        <v>12367923.5</v>
      </c>
      <c r="O84" s="72">
        <f t="shared" si="84"/>
        <v>275565033.5</v>
      </c>
      <c r="P84" s="47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</row>
    <row r="85" spans="1:87" hidden="1" x14ac:dyDescent="0.25">
      <c r="A85" s="44"/>
      <c r="B85" s="74" t="s">
        <v>238</v>
      </c>
      <c r="C85" s="82" t="s">
        <v>239</v>
      </c>
      <c r="D85" s="76">
        <f>+'[5]Presupuesto 2020'!U85</f>
        <v>55000000</v>
      </c>
      <c r="E85" s="76">
        <f>+'[5]Programa I'!D85+'[5]Programa II'!D85+'[5]Programa III'!D85+'[5]Programa IV'!D85+'[5]Programa V'!D85</f>
        <v>0</v>
      </c>
      <c r="F85" s="89">
        <f t="shared" ref="F85:F92" si="85">SUM(D85:E85)</f>
        <v>55000000</v>
      </c>
      <c r="G85" s="89">
        <f>+'[5]Programa I'!F85+'[5]Programa II'!F85+'[5]Programa III'!F85+'[5]Programa IV'!F85+'[5]Programa V'!F85</f>
        <v>384765</v>
      </c>
      <c r="H85" s="89">
        <f>+'[5]Total Programa'!U84</f>
        <v>1154295</v>
      </c>
      <c r="I85" s="89">
        <f t="shared" ref="I85:I92" si="86">+F85-H85</f>
        <v>53845705</v>
      </c>
      <c r="J85" s="90">
        <f t="shared" si="76"/>
        <v>0.97901281818181818</v>
      </c>
      <c r="L85" s="89">
        <f>+'[5]Programa I'!K85+'[5]Programa II'!K85+'[5]Programa III'!K85+'[5]Programa IV'!K85+'[5]Programa V'!K85</f>
        <v>384765</v>
      </c>
      <c r="M85" s="89">
        <f>+'[5]Programa I'!L85+'[5]Programa II'!L85+'[5]Programa III'!L85+'[5]Programa IV'!L85+'[5]Programa V'!L85</f>
        <v>769530</v>
      </c>
      <c r="N85" s="89">
        <f t="shared" ref="N85:N92" si="87">SUM(L85:M85)</f>
        <v>1154295</v>
      </c>
      <c r="O85" s="89">
        <f t="shared" ref="O85:O92" si="88">+F85-N85</f>
        <v>53845705</v>
      </c>
      <c r="P85" s="47"/>
    </row>
    <row r="86" spans="1:87" hidden="1" x14ac:dyDescent="0.25">
      <c r="A86" s="44"/>
      <c r="B86" s="74" t="s">
        <v>240</v>
      </c>
      <c r="C86" s="82" t="s">
        <v>241</v>
      </c>
      <c r="D86" s="76">
        <f>+'[5]Presupuesto 2020'!U86</f>
        <v>753600</v>
      </c>
      <c r="E86" s="76">
        <f>+'[5]Programa I'!D86+'[5]Programa II'!D86+'[5]Programa III'!D86+'[5]Programa IV'!D86+'[5]Programa V'!D86</f>
        <v>741040</v>
      </c>
      <c r="F86" s="89">
        <f t="shared" si="85"/>
        <v>1494640</v>
      </c>
      <c r="G86" s="89">
        <f>+'[5]Programa I'!F86+'[5]Programa II'!F86+'[5]Programa III'!F86+'[5]Programa IV'!F86+'[5]Programa V'!F86</f>
        <v>0</v>
      </c>
      <c r="H86" s="89">
        <f>+'[5]Total Programa'!U85</f>
        <v>0</v>
      </c>
      <c r="I86" s="89">
        <f t="shared" si="86"/>
        <v>1494640</v>
      </c>
      <c r="J86" s="90">
        <f t="shared" si="76"/>
        <v>1</v>
      </c>
      <c r="L86" s="89">
        <f>+'[5]Programa I'!K86+'[5]Programa II'!K86+'[5]Programa III'!K86+'[5]Programa IV'!K86+'[5]Programa V'!K86</f>
        <v>0</v>
      </c>
      <c r="M86" s="89">
        <f>+'[5]Programa I'!L86+'[5]Programa II'!L86+'[5]Programa III'!L86+'[5]Programa IV'!L86+'[5]Programa V'!L86</f>
        <v>0</v>
      </c>
      <c r="N86" s="89">
        <f t="shared" si="87"/>
        <v>0</v>
      </c>
      <c r="O86" s="89">
        <f t="shared" si="88"/>
        <v>1494640</v>
      </c>
      <c r="P86" s="47"/>
    </row>
    <row r="87" spans="1:87" hidden="1" x14ac:dyDescent="0.25">
      <c r="A87" s="44"/>
      <c r="B87" s="74" t="s">
        <v>242</v>
      </c>
      <c r="C87" s="82" t="s">
        <v>243</v>
      </c>
      <c r="D87" s="76">
        <f>+'[5]Presupuesto 2020'!U87</f>
        <v>4000000</v>
      </c>
      <c r="E87" s="76">
        <f>+'[5]Programa I'!D87+'[5]Programa II'!D87+'[5]Programa III'!D87+'[5]Programa IV'!D87+'[5]Programa V'!D87</f>
        <v>0</v>
      </c>
      <c r="F87" s="89">
        <f t="shared" si="85"/>
        <v>4000000</v>
      </c>
      <c r="G87" s="89">
        <f>+'[5]Programa I'!F87+'[5]Programa II'!F87+'[5]Programa III'!F87+'[5]Programa IV'!F87+'[5]Programa V'!F87</f>
        <v>142865.45000000001</v>
      </c>
      <c r="H87" s="89">
        <f>+'[5]Total Programa'!U86</f>
        <v>426617.49000000005</v>
      </c>
      <c r="I87" s="89">
        <f t="shared" si="86"/>
        <v>3573382.51</v>
      </c>
      <c r="J87" s="90">
        <f t="shared" si="76"/>
        <v>0.89334562749999991</v>
      </c>
      <c r="L87" s="89">
        <f>+'[5]Programa I'!K87+'[5]Programa II'!K87+'[5]Programa III'!K87+'[5]Programa IV'!K87+'[5]Programa V'!K87</f>
        <v>142865.45000000001</v>
      </c>
      <c r="M87" s="89">
        <f>+'[5]Programa I'!L87+'[5]Programa II'!L87+'[5]Programa III'!L87+'[5]Programa IV'!L87+'[5]Programa V'!L87</f>
        <v>283752.04000000004</v>
      </c>
      <c r="N87" s="89">
        <f t="shared" si="87"/>
        <v>426617.49000000005</v>
      </c>
      <c r="O87" s="89">
        <f t="shared" si="88"/>
        <v>3573382.51</v>
      </c>
      <c r="P87" s="47"/>
    </row>
    <row r="88" spans="1:87" hidden="1" x14ac:dyDescent="0.25">
      <c r="A88" s="44"/>
      <c r="B88" s="74" t="s">
        <v>244</v>
      </c>
      <c r="C88" s="82" t="s">
        <v>245</v>
      </c>
      <c r="D88" s="76">
        <f>+'[5]Presupuesto 2020'!U88</f>
        <v>8000000</v>
      </c>
      <c r="E88" s="76">
        <f>+'[5]Programa I'!D88+'[5]Programa II'!D88+'[5]Programa III'!D88+'[5]Programa IV'!D88+'[5]Programa V'!D88</f>
        <v>0</v>
      </c>
      <c r="F88" s="89">
        <f t="shared" si="85"/>
        <v>8000000</v>
      </c>
      <c r="G88" s="89">
        <f>+'[5]Programa I'!F88+'[5]Programa II'!F88+'[5]Programa III'!F88+'[5]Programa IV'!F88+'[5]Programa V'!F88</f>
        <v>1618.91</v>
      </c>
      <c r="H88" s="89">
        <f>+'[5]Total Programa'!U87</f>
        <v>278711.83</v>
      </c>
      <c r="I88" s="89">
        <f t="shared" si="86"/>
        <v>7721288.1699999999</v>
      </c>
      <c r="J88" s="90">
        <f t="shared" si="76"/>
        <v>0.96516102125000003</v>
      </c>
      <c r="L88" s="89">
        <f>+'[5]Programa I'!K88+'[5]Programa II'!K88+'[5]Programa III'!K88+'[5]Programa IV'!K88+'[5]Programa V'!K88</f>
        <v>1618.91</v>
      </c>
      <c r="M88" s="89">
        <f>+'[5]Programa I'!L88+'[5]Programa II'!L88+'[5]Programa III'!L88+'[5]Programa IV'!L88+'[5]Programa V'!L88</f>
        <v>277092.92000000004</v>
      </c>
      <c r="N88" s="89">
        <f t="shared" si="87"/>
        <v>278711.83</v>
      </c>
      <c r="O88" s="89">
        <f t="shared" si="88"/>
        <v>7721288.1699999999</v>
      </c>
      <c r="P88" s="47"/>
    </row>
    <row r="89" spans="1:87" hidden="1" x14ac:dyDescent="0.25">
      <c r="A89" s="44"/>
      <c r="B89" s="74" t="s">
        <v>246</v>
      </c>
      <c r="C89" s="82" t="s">
        <v>247</v>
      </c>
      <c r="D89" s="76">
        <f>+'[5]Presupuesto 2020'!U89</f>
        <v>31016524</v>
      </c>
      <c r="E89" s="76">
        <f>+'[5]Programa I'!D89+'[5]Programa II'!D89+'[5]Programa III'!D89+'[5]Programa IV'!D89+'[5]Programa V'!D89</f>
        <v>0</v>
      </c>
      <c r="F89" s="89">
        <f t="shared" si="85"/>
        <v>31016524</v>
      </c>
      <c r="G89" s="89">
        <f>+'[5]Programa I'!F89+'[5]Programa II'!F89+'[5]Programa III'!F89+'[5]Programa IV'!F89+'[5]Programa V'!F89</f>
        <v>1027735.57</v>
      </c>
      <c r="H89" s="89">
        <f>+'[5]Total Programa'!U88</f>
        <v>1027735.57</v>
      </c>
      <c r="I89" s="89">
        <f t="shared" si="86"/>
        <v>29988788.43</v>
      </c>
      <c r="J89" s="90">
        <f t="shared" si="76"/>
        <v>0.9668649017536588</v>
      </c>
      <c r="L89" s="89">
        <f>+'[5]Programa I'!K89+'[5]Programa II'!K89+'[5]Programa III'!K89+'[5]Programa IV'!K89+'[5]Programa V'!K89</f>
        <v>1027735.57</v>
      </c>
      <c r="M89" s="89">
        <f>+'[5]Programa I'!L89+'[5]Programa II'!L89+'[5]Programa III'!L89+'[5]Programa IV'!L89+'[5]Programa V'!L89</f>
        <v>0</v>
      </c>
      <c r="N89" s="89">
        <f t="shared" si="87"/>
        <v>1027735.57</v>
      </c>
      <c r="O89" s="89">
        <f t="shared" si="88"/>
        <v>29988788.43</v>
      </c>
      <c r="P89" s="47"/>
    </row>
    <row r="90" spans="1:87" hidden="1" x14ac:dyDescent="0.25">
      <c r="A90" s="44"/>
      <c r="B90" s="74" t="s">
        <v>248</v>
      </c>
      <c r="C90" s="86" t="s">
        <v>249</v>
      </c>
      <c r="D90" s="76">
        <f>+'[5]Presupuesto 2020'!U90</f>
        <v>10525970</v>
      </c>
      <c r="E90" s="76">
        <f>+'[5]Programa I'!D90+'[5]Programa II'!D90+'[5]Programa III'!D90+'[5]Programa IV'!D90+'[5]Programa V'!D90</f>
        <v>19714624</v>
      </c>
      <c r="F90" s="89">
        <f t="shared" si="85"/>
        <v>30240594</v>
      </c>
      <c r="G90" s="89">
        <f>+'[5]Programa I'!F90+'[5]Programa II'!F90+'[5]Programa III'!F90+'[5]Programa IV'!F90+'[5]Programa V'!F90</f>
        <v>1200457.99</v>
      </c>
      <c r="H90" s="89">
        <f>+'[5]Total Programa'!U89</f>
        <v>4737169.51</v>
      </c>
      <c r="I90" s="89">
        <f t="shared" si="86"/>
        <v>25503424.490000002</v>
      </c>
      <c r="J90" s="90">
        <f t="shared" si="76"/>
        <v>0.84335064615463584</v>
      </c>
      <c r="L90" s="89">
        <f>+'[5]Programa I'!K90+'[5]Programa II'!K90+'[5]Programa III'!K90+'[5]Programa IV'!K90+'[5]Programa V'!K90</f>
        <v>1200457.99</v>
      </c>
      <c r="M90" s="89">
        <f>+'[5]Programa I'!L90+'[5]Programa II'!L90+'[5]Programa III'!L90+'[5]Programa IV'!L90+'[5]Programa V'!L90</f>
        <v>3536711.52</v>
      </c>
      <c r="N90" s="89">
        <f t="shared" si="87"/>
        <v>4737169.51</v>
      </c>
      <c r="O90" s="89">
        <f t="shared" si="88"/>
        <v>25503424.490000002</v>
      </c>
      <c r="P90" s="47"/>
    </row>
    <row r="91" spans="1:87" hidden="1" x14ac:dyDescent="0.25">
      <c r="A91" s="44"/>
      <c r="B91" s="74" t="s">
        <v>250</v>
      </c>
      <c r="C91" s="86" t="s">
        <v>251</v>
      </c>
      <c r="D91" s="76">
        <f>+'[5]Presupuesto 2020'!U91</f>
        <v>146947450</v>
      </c>
      <c r="E91" s="76">
        <f>+'[5]Programa I'!D91+'[5]Programa II'!D91+'[5]Programa III'!D91+'[5]Programa IV'!D91+'[5]Programa V'!D91</f>
        <v>10433749</v>
      </c>
      <c r="F91" s="89">
        <f t="shared" si="85"/>
        <v>157381199</v>
      </c>
      <c r="G91" s="89">
        <f>+'[5]Programa I'!F91+'[5]Programa II'!F91+'[5]Programa III'!F91+'[5]Programa IV'!F91+'[5]Programa V'!F91</f>
        <v>2760594.83</v>
      </c>
      <c r="H91" s="89">
        <f>+'[5]Total Programa'!U90</f>
        <v>4743394.0999999996</v>
      </c>
      <c r="I91" s="89">
        <f t="shared" si="86"/>
        <v>152637804.90000001</v>
      </c>
      <c r="J91" s="90">
        <f t="shared" si="76"/>
        <v>0.96986047806129627</v>
      </c>
      <c r="L91" s="89">
        <f>+'[5]Programa I'!K91+'[5]Programa II'!K91+'[5]Programa III'!K91+'[5]Programa IV'!K91+'[5]Programa V'!K91</f>
        <v>2760594.83</v>
      </c>
      <c r="M91" s="89">
        <f>+'[5]Programa I'!L91+'[5]Programa II'!L91+'[5]Programa III'!L91+'[5]Programa IV'!L91+'[5]Programa V'!L91</f>
        <v>1982799.27</v>
      </c>
      <c r="N91" s="89">
        <f t="shared" si="87"/>
        <v>4743394.0999999996</v>
      </c>
      <c r="O91" s="89">
        <f t="shared" si="88"/>
        <v>152637804.90000001</v>
      </c>
      <c r="P91" s="47"/>
    </row>
    <row r="92" spans="1:87" hidden="1" x14ac:dyDescent="0.25">
      <c r="A92" s="44"/>
      <c r="B92" s="74" t="s">
        <v>252</v>
      </c>
      <c r="C92" s="82" t="s">
        <v>253</v>
      </c>
      <c r="D92" s="76">
        <f>+'[5]Presupuesto 2020'!U92</f>
        <v>800000</v>
      </c>
      <c r="E92" s="76">
        <f>+'[5]Programa I'!D92+'[5]Programa II'!D92+'[5]Programa III'!D92+'[5]Programa IV'!D92+'[5]Programa V'!D92</f>
        <v>0</v>
      </c>
      <c r="F92" s="89">
        <f t="shared" si="85"/>
        <v>800000</v>
      </c>
      <c r="G92" s="89">
        <f>+'[5]Programa I'!F92+'[5]Programa II'!F92+'[5]Programa III'!F92+'[5]Programa IV'!F92+'[5]Programa V'!F92</f>
        <v>0</v>
      </c>
      <c r="H92" s="89">
        <f>+'[5]Total Programa'!U91</f>
        <v>0</v>
      </c>
      <c r="I92" s="89">
        <f t="shared" si="86"/>
        <v>800000</v>
      </c>
      <c r="J92" s="90">
        <f t="shared" si="76"/>
        <v>1</v>
      </c>
      <c r="L92" s="89">
        <f>+'[5]Programa I'!K92+'[5]Programa II'!K92+'[5]Programa III'!K92+'[5]Programa IV'!K92+'[5]Programa V'!K92</f>
        <v>0</v>
      </c>
      <c r="M92" s="89">
        <f>+'[5]Programa I'!L92+'[5]Programa II'!L92+'[5]Programa III'!L92+'[5]Programa IV'!L92+'[5]Programa V'!L92</f>
        <v>0</v>
      </c>
      <c r="N92" s="89">
        <f t="shared" si="87"/>
        <v>0</v>
      </c>
      <c r="O92" s="89">
        <f t="shared" si="88"/>
        <v>800000</v>
      </c>
      <c r="P92" s="47"/>
    </row>
    <row r="93" spans="1:87" x14ac:dyDescent="0.25">
      <c r="B93" s="70">
        <v>1.0900000000000001</v>
      </c>
      <c r="C93" s="145" t="s">
        <v>254</v>
      </c>
      <c r="D93" s="72">
        <f>SUM(D94:D95)</f>
        <v>142275500</v>
      </c>
      <c r="E93" s="72">
        <f>SUM(E94:E95)</f>
        <v>8200000</v>
      </c>
      <c r="F93" s="144">
        <f t="shared" ref="F93:I93" si="89">SUM(F94:F95)</f>
        <v>150475500</v>
      </c>
      <c r="G93" s="144">
        <f t="shared" si="89"/>
        <v>413290.96</v>
      </c>
      <c r="H93" s="144">
        <f t="shared" si="89"/>
        <v>5407168.2999999998</v>
      </c>
      <c r="I93" s="72">
        <f t="shared" si="89"/>
        <v>145068331.69999999</v>
      </c>
      <c r="J93" s="73">
        <f t="shared" si="76"/>
        <v>0.9640661217274572</v>
      </c>
      <c r="K93" s="79"/>
      <c r="L93" s="72">
        <f t="shared" ref="L93:O93" si="90">SUM(L94:L95)</f>
        <v>413290.96</v>
      </c>
      <c r="M93" s="72">
        <f t="shared" si="90"/>
        <v>4993877.34</v>
      </c>
      <c r="N93" s="72">
        <f t="shared" si="90"/>
        <v>5407168.2999999998</v>
      </c>
      <c r="O93" s="72">
        <f t="shared" si="90"/>
        <v>145068331.69999999</v>
      </c>
      <c r="P93" s="47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</row>
    <row r="94" spans="1:87" hidden="1" x14ac:dyDescent="0.25">
      <c r="A94" s="44"/>
      <c r="B94" s="74" t="s">
        <v>255</v>
      </c>
      <c r="C94" s="82" t="s">
        <v>256</v>
      </c>
      <c r="D94" s="76">
        <f>+'[5]Presupuesto 2020'!U94</f>
        <v>141800000</v>
      </c>
      <c r="E94" s="76">
        <f>+'[5]Programa I'!D94+'[5]Programa II'!D94+'[5]Programa III'!D94+'[5]Programa IV'!D94+'[5]Programa V'!D94</f>
        <v>8200000</v>
      </c>
      <c r="F94" s="89">
        <f t="shared" ref="F94:F95" si="91">SUM(D94:E94)</f>
        <v>150000000</v>
      </c>
      <c r="G94" s="89">
        <f>+'[5]Programa I'!F94+'[5]Programa II'!F94+'[5]Programa III'!F94+'[5]Programa IV'!F94+'[5]Programa V'!F94</f>
        <v>413290.96</v>
      </c>
      <c r="H94" s="89">
        <f>+'[5]Total Programa'!U93</f>
        <v>5407168.2999999998</v>
      </c>
      <c r="I94" s="89">
        <f t="shared" ref="I94:I95" si="92">+F94-H94</f>
        <v>144592831.69999999</v>
      </c>
      <c r="J94" s="90">
        <f t="shared" si="76"/>
        <v>0.96395221133333331</v>
      </c>
      <c r="L94" s="89">
        <f>+'[5]Programa I'!K94+'[5]Programa II'!K94+'[5]Programa III'!K94+'[5]Programa IV'!K94+'[5]Programa V'!K94</f>
        <v>413290.96</v>
      </c>
      <c r="M94" s="89">
        <f>+'[5]Programa I'!L94+'[5]Programa II'!L94+'[5]Programa III'!L94+'[5]Programa IV'!L94+'[5]Programa V'!L94</f>
        <v>4993877.34</v>
      </c>
      <c r="N94" s="89">
        <f t="shared" ref="N94:N95" si="93">SUM(L94:M94)</f>
        <v>5407168.2999999998</v>
      </c>
      <c r="O94" s="89">
        <f>+F94-N94</f>
        <v>144592831.69999999</v>
      </c>
      <c r="P94" s="47"/>
    </row>
    <row r="95" spans="1:87" hidden="1" x14ac:dyDescent="0.25">
      <c r="A95" s="44"/>
      <c r="B95" s="74" t="s">
        <v>257</v>
      </c>
      <c r="C95" s="82" t="s">
        <v>258</v>
      </c>
      <c r="D95" s="76">
        <f>+'[5]Presupuesto 2020'!U95</f>
        <v>475500</v>
      </c>
      <c r="E95" s="76">
        <f>+'[5]Programa I'!D95+'[5]Programa II'!D95+'[5]Programa III'!D95+'[5]Programa IV'!D95+'[5]Programa V'!D95</f>
        <v>0</v>
      </c>
      <c r="F95" s="89">
        <f t="shared" si="91"/>
        <v>475500</v>
      </c>
      <c r="G95" s="89">
        <f>+'[5]Programa I'!F95+'[5]Programa II'!F95+'[5]Programa III'!F95+'[5]Programa IV'!F95+'[5]Programa V'!F95</f>
        <v>0</v>
      </c>
      <c r="H95" s="89">
        <f>+'[5]Total Programa'!U94</f>
        <v>0</v>
      </c>
      <c r="I95" s="89">
        <f t="shared" si="92"/>
        <v>475500</v>
      </c>
      <c r="J95" s="90">
        <f t="shared" si="76"/>
        <v>1</v>
      </c>
      <c r="L95" s="89">
        <f>+'[5]Programa I'!K95+'[5]Programa II'!K95+'[5]Programa III'!K95+'[5]Programa IV'!K95+'[5]Programa V'!K95</f>
        <v>0</v>
      </c>
      <c r="M95" s="89">
        <f>+'[5]Programa I'!L95+'[5]Programa II'!L95+'[5]Programa III'!L95+'[5]Programa IV'!L95+'[5]Programa V'!L95</f>
        <v>0</v>
      </c>
      <c r="N95" s="89">
        <f t="shared" si="93"/>
        <v>0</v>
      </c>
      <c r="O95" s="89">
        <f>+F95-N95</f>
        <v>475500</v>
      </c>
      <c r="P95" s="47"/>
    </row>
    <row r="96" spans="1:87" x14ac:dyDescent="0.25">
      <c r="B96" s="70">
        <v>1.99</v>
      </c>
      <c r="C96" s="145" t="s">
        <v>259</v>
      </c>
      <c r="D96" s="72">
        <f>SUM(D97:D98)</f>
        <v>16787100</v>
      </c>
      <c r="E96" s="72">
        <f>SUM(E97:E98)</f>
        <v>5000000</v>
      </c>
      <c r="F96" s="144">
        <f t="shared" ref="F96:I96" si="94">SUM(F97:F98)</f>
        <v>21787100</v>
      </c>
      <c r="G96" s="144">
        <f t="shared" si="94"/>
        <v>58296.87</v>
      </c>
      <c r="H96" s="144">
        <f t="shared" si="94"/>
        <v>79087.960000000006</v>
      </c>
      <c r="I96" s="72">
        <f t="shared" si="94"/>
        <v>21708012.039999999</v>
      </c>
      <c r="J96" s="73">
        <f t="shared" si="76"/>
        <v>0.99636996387770738</v>
      </c>
      <c r="K96" s="79"/>
      <c r="L96" s="72">
        <f t="shared" ref="L96:O96" si="95">SUM(L97:L98)</f>
        <v>58296.87</v>
      </c>
      <c r="M96" s="72">
        <f t="shared" si="95"/>
        <v>20791.09</v>
      </c>
      <c r="N96" s="72">
        <f t="shared" si="95"/>
        <v>79087.960000000006</v>
      </c>
      <c r="O96" s="72">
        <f t="shared" si="95"/>
        <v>21708012.039999999</v>
      </c>
      <c r="P96" s="47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</row>
    <row r="97" spans="1:574" s="50" customFormat="1" hidden="1" x14ac:dyDescent="0.25">
      <c r="B97" s="74" t="s">
        <v>260</v>
      </c>
      <c r="C97" s="82" t="s">
        <v>261</v>
      </c>
      <c r="D97" s="76">
        <f>+'[5]Presupuesto 2020'!U97</f>
        <v>15100000</v>
      </c>
      <c r="E97" s="76">
        <f>+'[5]Programa I'!D97+'[5]Programa II'!D97+'[5]Programa III'!D97+'[5]Programa IV'!D97+'[5]Programa V'!D97</f>
        <v>5000000</v>
      </c>
      <c r="F97" s="89">
        <f t="shared" ref="F97:F98" si="96">SUM(D97:E97)</f>
        <v>20100000</v>
      </c>
      <c r="G97" s="89">
        <f>+'[5]Programa I'!F97+'[5]Programa II'!F97+'[5]Programa III'!F97+'[5]Programa IV'!F97+'[5]Programa V'!F97</f>
        <v>58296.87</v>
      </c>
      <c r="H97" s="89">
        <f>+'[5]Total Programa'!U96</f>
        <v>79087.960000000006</v>
      </c>
      <c r="I97" s="89">
        <f t="shared" ref="I97:I98" si="97">+F97-H97</f>
        <v>20020912.039999999</v>
      </c>
      <c r="J97" s="90">
        <f t="shared" si="76"/>
        <v>0.99606527562189051</v>
      </c>
      <c r="K97" s="49"/>
      <c r="L97" s="89">
        <f>+'[5]Programa I'!K97+'[5]Programa II'!K97+'[5]Programa III'!K97+'[5]Programa IV'!K97+'[5]Programa V'!K97</f>
        <v>58296.87</v>
      </c>
      <c r="M97" s="89">
        <f>+'[5]Programa I'!L97+'[5]Programa II'!L97+'[5]Programa III'!L97+'[5]Programa IV'!L97+'[5]Programa V'!L97</f>
        <v>20791.09</v>
      </c>
      <c r="N97" s="89">
        <f t="shared" ref="N97:N98" si="98">SUM(L97:M97)</f>
        <v>79087.960000000006</v>
      </c>
      <c r="O97" s="89">
        <f>+F97-N97</f>
        <v>20020912.039999999</v>
      </c>
      <c r="P97" s="4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  <c r="HU97" s="128"/>
      <c r="HV97" s="128"/>
      <c r="HW97" s="128"/>
      <c r="HX97" s="128"/>
      <c r="HY97" s="128"/>
      <c r="HZ97" s="128"/>
      <c r="IA97" s="128"/>
      <c r="IB97" s="128"/>
      <c r="IC97" s="128"/>
      <c r="ID97" s="128"/>
      <c r="IE97" s="128"/>
      <c r="IF97" s="128"/>
      <c r="IG97" s="128"/>
      <c r="IH97" s="128"/>
      <c r="II97" s="128"/>
      <c r="IJ97" s="128"/>
      <c r="IK97" s="128"/>
      <c r="IL97" s="128"/>
      <c r="IM97" s="128"/>
      <c r="IN97" s="128"/>
      <c r="IO97" s="128"/>
      <c r="IP97" s="128"/>
      <c r="IQ97" s="128"/>
      <c r="IR97" s="128"/>
      <c r="IS97" s="128"/>
      <c r="IT97" s="128"/>
      <c r="IU97" s="128"/>
      <c r="IV97" s="128"/>
      <c r="IW97" s="128"/>
      <c r="IX97" s="128"/>
      <c r="IY97" s="128"/>
      <c r="IZ97" s="128"/>
      <c r="JA97" s="128"/>
      <c r="JB97" s="128"/>
      <c r="JC97" s="128"/>
      <c r="JD97" s="128"/>
      <c r="JE97" s="128"/>
      <c r="JF97" s="128"/>
      <c r="JG97" s="128"/>
      <c r="JH97" s="128"/>
      <c r="JI97" s="128"/>
      <c r="JJ97" s="128"/>
      <c r="JK97" s="128"/>
      <c r="JL97" s="128"/>
      <c r="JM97" s="128"/>
      <c r="JN97" s="128"/>
      <c r="JO97" s="128"/>
      <c r="JP97" s="128"/>
      <c r="JQ97" s="128"/>
      <c r="JR97" s="128"/>
      <c r="JS97" s="128"/>
      <c r="JT97" s="128"/>
      <c r="JU97" s="128"/>
      <c r="JV97" s="128"/>
      <c r="JW97" s="128"/>
      <c r="JX97" s="128"/>
      <c r="JY97" s="128"/>
      <c r="JZ97" s="128"/>
      <c r="KA97" s="128"/>
      <c r="KB97" s="128"/>
      <c r="KC97" s="128"/>
      <c r="KD97" s="128"/>
      <c r="KE97" s="128"/>
      <c r="KF97" s="128"/>
      <c r="KG97" s="128"/>
      <c r="KH97" s="128"/>
      <c r="KI97" s="128"/>
      <c r="KJ97" s="128"/>
      <c r="KK97" s="128"/>
      <c r="KL97" s="128"/>
      <c r="KM97" s="128"/>
      <c r="KN97" s="128"/>
      <c r="KO97" s="128"/>
      <c r="KP97" s="128"/>
      <c r="KQ97" s="128"/>
      <c r="KR97" s="128"/>
      <c r="KS97" s="128"/>
      <c r="KT97" s="128"/>
      <c r="KU97" s="128"/>
      <c r="KV97" s="128"/>
      <c r="KW97" s="128"/>
      <c r="KX97" s="128"/>
      <c r="KY97" s="128"/>
      <c r="KZ97" s="128"/>
      <c r="LA97" s="128"/>
      <c r="LB97" s="128"/>
      <c r="LC97" s="128"/>
      <c r="LD97" s="128"/>
      <c r="LE97" s="128"/>
      <c r="LF97" s="128"/>
      <c r="LG97" s="128"/>
      <c r="LH97" s="128"/>
      <c r="LI97" s="128"/>
      <c r="LJ97" s="128"/>
      <c r="LK97" s="128"/>
      <c r="LL97" s="128"/>
      <c r="LM97" s="128"/>
      <c r="LN97" s="128"/>
      <c r="LO97" s="128"/>
      <c r="LP97" s="128"/>
      <c r="LQ97" s="128"/>
      <c r="LR97" s="128"/>
      <c r="LS97" s="128"/>
      <c r="LT97" s="128"/>
      <c r="LU97" s="128"/>
      <c r="LV97" s="128"/>
      <c r="LW97" s="128"/>
      <c r="LX97" s="128"/>
      <c r="LY97" s="128"/>
      <c r="LZ97" s="128"/>
      <c r="MA97" s="128"/>
      <c r="MB97" s="128"/>
      <c r="MC97" s="128"/>
      <c r="MD97" s="128"/>
      <c r="ME97" s="128"/>
      <c r="MF97" s="128"/>
      <c r="MG97" s="128"/>
      <c r="MH97" s="128"/>
      <c r="MI97" s="128"/>
      <c r="MJ97" s="128"/>
      <c r="MK97" s="128"/>
      <c r="ML97" s="128"/>
      <c r="MM97" s="128"/>
      <c r="MN97" s="128"/>
      <c r="MO97" s="128"/>
      <c r="MP97" s="128"/>
      <c r="MQ97" s="128"/>
      <c r="MR97" s="128"/>
      <c r="MS97" s="128"/>
      <c r="MT97" s="128"/>
      <c r="MU97" s="128"/>
      <c r="MV97" s="128"/>
      <c r="MW97" s="128"/>
      <c r="MX97" s="128"/>
      <c r="MY97" s="128"/>
      <c r="MZ97" s="128"/>
      <c r="NA97" s="128"/>
      <c r="NB97" s="128"/>
      <c r="NC97" s="128"/>
      <c r="ND97" s="128"/>
      <c r="NE97" s="128"/>
      <c r="NF97" s="128"/>
      <c r="NG97" s="128"/>
      <c r="NH97" s="128"/>
      <c r="NI97" s="128"/>
      <c r="NJ97" s="128"/>
      <c r="NK97" s="128"/>
      <c r="NL97" s="128"/>
      <c r="NM97" s="128"/>
      <c r="NN97" s="128"/>
      <c r="NO97" s="128"/>
      <c r="NP97" s="128"/>
      <c r="NQ97" s="128"/>
      <c r="NR97" s="128"/>
      <c r="NS97" s="128"/>
      <c r="NT97" s="128"/>
      <c r="NU97" s="128"/>
      <c r="NV97" s="128"/>
      <c r="NW97" s="128"/>
      <c r="NX97" s="128"/>
      <c r="NY97" s="128"/>
      <c r="NZ97" s="128"/>
      <c r="OA97" s="128"/>
      <c r="OB97" s="128"/>
      <c r="OC97" s="128"/>
      <c r="OD97" s="128"/>
      <c r="OE97" s="128"/>
      <c r="OF97" s="128"/>
      <c r="OG97" s="128"/>
      <c r="OH97" s="128"/>
      <c r="OI97" s="128"/>
      <c r="OJ97" s="128"/>
      <c r="OK97" s="128"/>
      <c r="OL97" s="128"/>
      <c r="OM97" s="128"/>
      <c r="ON97" s="128"/>
      <c r="OO97" s="128"/>
      <c r="OP97" s="128"/>
      <c r="OQ97" s="128"/>
      <c r="OR97" s="128"/>
      <c r="OS97" s="128"/>
      <c r="OT97" s="128"/>
      <c r="OU97" s="128"/>
      <c r="OV97" s="128"/>
      <c r="OW97" s="128"/>
      <c r="OX97" s="128"/>
      <c r="OY97" s="128"/>
      <c r="OZ97" s="128"/>
      <c r="PA97" s="128"/>
      <c r="PB97" s="128"/>
      <c r="PC97" s="128"/>
      <c r="PD97" s="128"/>
      <c r="PE97" s="128"/>
      <c r="PF97" s="128"/>
      <c r="PG97" s="128"/>
      <c r="PH97" s="128"/>
      <c r="PI97" s="128"/>
      <c r="PJ97" s="128"/>
      <c r="PK97" s="128"/>
      <c r="PL97" s="128"/>
      <c r="PM97" s="128"/>
      <c r="PN97" s="128"/>
      <c r="PO97" s="128"/>
      <c r="PP97" s="128"/>
      <c r="PQ97" s="128"/>
      <c r="PR97" s="128"/>
      <c r="PS97" s="128"/>
      <c r="PT97" s="128"/>
      <c r="PU97" s="128"/>
      <c r="PV97" s="128"/>
      <c r="PW97" s="128"/>
      <c r="PX97" s="128"/>
      <c r="PY97" s="128"/>
      <c r="PZ97" s="128"/>
      <c r="QA97" s="128"/>
      <c r="QB97" s="128"/>
      <c r="QC97" s="128"/>
      <c r="QD97" s="128"/>
      <c r="QE97" s="128"/>
      <c r="QF97" s="128"/>
      <c r="QG97" s="128"/>
      <c r="QH97" s="128"/>
      <c r="QI97" s="128"/>
      <c r="QJ97" s="128"/>
      <c r="QK97" s="128"/>
      <c r="QL97" s="128"/>
      <c r="QM97" s="128"/>
      <c r="QN97" s="128"/>
      <c r="QO97" s="128"/>
      <c r="QP97" s="128"/>
      <c r="QQ97" s="128"/>
      <c r="QR97" s="128"/>
      <c r="QS97" s="128"/>
      <c r="QT97" s="128"/>
      <c r="QU97" s="128"/>
      <c r="QV97" s="128"/>
      <c r="QW97" s="128"/>
      <c r="QX97" s="128"/>
      <c r="QY97" s="128"/>
      <c r="QZ97" s="128"/>
      <c r="RA97" s="128"/>
      <c r="RB97" s="128"/>
      <c r="RC97" s="128"/>
      <c r="RD97" s="128"/>
      <c r="RE97" s="128"/>
      <c r="RF97" s="128"/>
      <c r="RG97" s="128"/>
      <c r="RH97" s="128"/>
      <c r="RI97" s="128"/>
      <c r="RJ97" s="128"/>
      <c r="RK97" s="128"/>
      <c r="RL97" s="128"/>
      <c r="RM97" s="128"/>
      <c r="RN97" s="128"/>
      <c r="RO97" s="128"/>
      <c r="RP97" s="128"/>
      <c r="RQ97" s="128"/>
      <c r="RR97" s="128"/>
      <c r="RS97" s="128"/>
      <c r="RT97" s="128"/>
      <c r="RU97" s="128"/>
      <c r="RV97" s="128"/>
      <c r="RW97" s="128"/>
      <c r="RX97" s="128"/>
      <c r="RY97" s="128"/>
      <c r="RZ97" s="128"/>
      <c r="SA97" s="128"/>
      <c r="SB97" s="128"/>
      <c r="SC97" s="128"/>
      <c r="SD97" s="128"/>
      <c r="SE97" s="128"/>
      <c r="SF97" s="128"/>
      <c r="SG97" s="128"/>
      <c r="SH97" s="128"/>
      <c r="SI97" s="128"/>
      <c r="SJ97" s="128"/>
      <c r="SK97" s="128"/>
      <c r="SL97" s="128"/>
      <c r="SM97" s="128"/>
      <c r="SN97" s="128"/>
      <c r="SO97" s="128"/>
      <c r="SP97" s="128"/>
      <c r="SQ97" s="128"/>
      <c r="SR97" s="128"/>
      <c r="SS97" s="128"/>
      <c r="ST97" s="128"/>
      <c r="SU97" s="128"/>
      <c r="SV97" s="128"/>
      <c r="SW97" s="128"/>
      <c r="SX97" s="128"/>
      <c r="SY97" s="128"/>
      <c r="SZ97" s="128"/>
      <c r="TA97" s="128"/>
      <c r="TB97" s="128"/>
      <c r="TC97" s="128"/>
      <c r="TD97" s="128"/>
      <c r="TE97" s="128"/>
      <c r="TF97" s="128"/>
      <c r="TG97" s="128"/>
      <c r="TH97" s="128"/>
      <c r="TI97" s="128"/>
      <c r="TJ97" s="128"/>
      <c r="TK97" s="128"/>
      <c r="TL97" s="128"/>
      <c r="TM97" s="128"/>
      <c r="TN97" s="128"/>
      <c r="TO97" s="128"/>
      <c r="TP97" s="128"/>
      <c r="TQ97" s="128"/>
      <c r="TR97" s="128"/>
      <c r="TS97" s="128"/>
      <c r="TT97" s="128"/>
      <c r="TU97" s="128"/>
      <c r="TV97" s="128"/>
      <c r="TW97" s="128"/>
      <c r="TX97" s="128"/>
      <c r="TY97" s="128"/>
      <c r="TZ97" s="128"/>
      <c r="UA97" s="128"/>
      <c r="UB97" s="128"/>
      <c r="UC97" s="128"/>
      <c r="UD97" s="128"/>
      <c r="UE97" s="128"/>
      <c r="UF97" s="128"/>
      <c r="UG97" s="128"/>
      <c r="UH97" s="128"/>
      <c r="UI97" s="128"/>
      <c r="UJ97" s="128"/>
      <c r="UK97" s="128"/>
      <c r="UL97" s="128"/>
      <c r="UM97" s="128"/>
      <c r="UN97" s="128"/>
      <c r="UO97" s="128"/>
      <c r="UP97" s="128"/>
      <c r="UQ97" s="128"/>
      <c r="UR97" s="128"/>
      <c r="US97" s="128"/>
      <c r="UT97" s="128"/>
      <c r="UU97" s="128"/>
      <c r="UV97" s="128"/>
      <c r="UW97" s="128"/>
      <c r="UX97" s="128"/>
      <c r="UY97" s="128"/>
      <c r="UZ97" s="128"/>
      <c r="VA97" s="128"/>
      <c r="VB97" s="128"/>
    </row>
    <row r="98" spans="1:574" s="50" customFormat="1" hidden="1" x14ac:dyDescent="0.25">
      <c r="B98" s="74" t="s">
        <v>262</v>
      </c>
      <c r="C98" s="82" t="s">
        <v>263</v>
      </c>
      <c r="D98" s="76">
        <f>+'[5]Presupuesto 2020'!U98</f>
        <v>1687100</v>
      </c>
      <c r="E98" s="76">
        <f>+'[5]Programa I'!D98+'[5]Programa II'!D98+'[5]Programa III'!D98+'[5]Programa IV'!D98+'[5]Programa V'!D98</f>
        <v>0</v>
      </c>
      <c r="F98" s="89">
        <f t="shared" si="96"/>
        <v>1687100</v>
      </c>
      <c r="G98" s="89">
        <f>+'[5]Programa I'!F98+'[5]Programa II'!F98+'[5]Programa III'!F98+'[5]Programa IV'!F98+'[5]Programa V'!F98</f>
        <v>0</v>
      </c>
      <c r="H98" s="89">
        <f>+'[5]Total Programa'!U97</f>
        <v>0</v>
      </c>
      <c r="I98" s="89">
        <f t="shared" si="97"/>
        <v>1687100</v>
      </c>
      <c r="J98" s="90">
        <f t="shared" si="76"/>
        <v>1</v>
      </c>
      <c r="K98" s="49"/>
      <c r="L98" s="89">
        <f>+'[5]Programa I'!K98+'[5]Programa II'!K98+'[5]Programa III'!K98+'[5]Programa IV'!K98+'[5]Programa V'!K98</f>
        <v>0</v>
      </c>
      <c r="M98" s="89">
        <f>+'[5]Programa I'!L98+'[5]Programa II'!L98+'[5]Programa III'!L98+'[5]Programa IV'!L98+'[5]Programa V'!L98</f>
        <v>0</v>
      </c>
      <c r="N98" s="89">
        <f t="shared" si="98"/>
        <v>0</v>
      </c>
      <c r="O98" s="89">
        <f>+F98-N98</f>
        <v>1687100</v>
      </c>
      <c r="P98" s="47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  <c r="GP98" s="128"/>
      <c r="GQ98" s="128"/>
      <c r="GR98" s="128"/>
      <c r="GS98" s="128"/>
      <c r="GT98" s="128"/>
      <c r="GU98" s="128"/>
      <c r="GV98" s="128"/>
      <c r="GW98" s="128"/>
      <c r="GX98" s="128"/>
      <c r="GY98" s="128"/>
      <c r="GZ98" s="128"/>
      <c r="HA98" s="128"/>
      <c r="HB98" s="128"/>
      <c r="HC98" s="128"/>
      <c r="HD98" s="128"/>
      <c r="HE98" s="128"/>
      <c r="HF98" s="128"/>
      <c r="HG98" s="128"/>
      <c r="HH98" s="128"/>
      <c r="HI98" s="128"/>
      <c r="HJ98" s="128"/>
      <c r="HK98" s="128"/>
      <c r="HL98" s="128"/>
      <c r="HM98" s="128"/>
      <c r="HN98" s="128"/>
      <c r="HO98" s="128"/>
      <c r="HP98" s="128"/>
      <c r="HQ98" s="128"/>
      <c r="HR98" s="128"/>
      <c r="HS98" s="128"/>
      <c r="HT98" s="128"/>
      <c r="HU98" s="128"/>
      <c r="HV98" s="128"/>
      <c r="HW98" s="128"/>
      <c r="HX98" s="128"/>
      <c r="HY98" s="128"/>
      <c r="HZ98" s="128"/>
      <c r="IA98" s="128"/>
      <c r="IB98" s="128"/>
      <c r="IC98" s="128"/>
      <c r="ID98" s="128"/>
      <c r="IE98" s="128"/>
      <c r="IF98" s="128"/>
      <c r="IG98" s="128"/>
      <c r="IH98" s="128"/>
      <c r="II98" s="128"/>
      <c r="IJ98" s="128"/>
      <c r="IK98" s="128"/>
      <c r="IL98" s="128"/>
      <c r="IM98" s="128"/>
      <c r="IN98" s="128"/>
      <c r="IO98" s="128"/>
      <c r="IP98" s="128"/>
      <c r="IQ98" s="128"/>
      <c r="IR98" s="128"/>
      <c r="IS98" s="128"/>
      <c r="IT98" s="128"/>
      <c r="IU98" s="128"/>
      <c r="IV98" s="128"/>
      <c r="IW98" s="128"/>
      <c r="IX98" s="128"/>
      <c r="IY98" s="128"/>
      <c r="IZ98" s="128"/>
      <c r="JA98" s="128"/>
      <c r="JB98" s="128"/>
      <c r="JC98" s="128"/>
      <c r="JD98" s="128"/>
      <c r="JE98" s="128"/>
      <c r="JF98" s="128"/>
      <c r="JG98" s="128"/>
      <c r="JH98" s="128"/>
      <c r="JI98" s="128"/>
      <c r="JJ98" s="128"/>
      <c r="JK98" s="128"/>
      <c r="JL98" s="128"/>
      <c r="JM98" s="128"/>
      <c r="JN98" s="128"/>
      <c r="JO98" s="128"/>
      <c r="JP98" s="128"/>
      <c r="JQ98" s="128"/>
      <c r="JR98" s="128"/>
      <c r="JS98" s="128"/>
      <c r="JT98" s="128"/>
      <c r="JU98" s="128"/>
      <c r="JV98" s="128"/>
      <c r="JW98" s="128"/>
      <c r="JX98" s="128"/>
      <c r="JY98" s="128"/>
      <c r="JZ98" s="128"/>
      <c r="KA98" s="128"/>
      <c r="KB98" s="128"/>
      <c r="KC98" s="128"/>
      <c r="KD98" s="128"/>
      <c r="KE98" s="128"/>
      <c r="KF98" s="128"/>
      <c r="KG98" s="128"/>
      <c r="KH98" s="128"/>
      <c r="KI98" s="128"/>
      <c r="KJ98" s="128"/>
      <c r="KK98" s="128"/>
      <c r="KL98" s="128"/>
      <c r="KM98" s="128"/>
      <c r="KN98" s="128"/>
      <c r="KO98" s="128"/>
      <c r="KP98" s="128"/>
      <c r="KQ98" s="128"/>
      <c r="KR98" s="128"/>
      <c r="KS98" s="128"/>
      <c r="KT98" s="128"/>
      <c r="KU98" s="128"/>
      <c r="KV98" s="128"/>
      <c r="KW98" s="128"/>
      <c r="KX98" s="128"/>
      <c r="KY98" s="128"/>
      <c r="KZ98" s="128"/>
      <c r="LA98" s="128"/>
      <c r="LB98" s="128"/>
      <c r="LC98" s="128"/>
      <c r="LD98" s="128"/>
      <c r="LE98" s="128"/>
      <c r="LF98" s="128"/>
      <c r="LG98" s="128"/>
      <c r="LH98" s="128"/>
      <c r="LI98" s="128"/>
      <c r="LJ98" s="128"/>
      <c r="LK98" s="128"/>
      <c r="LL98" s="128"/>
      <c r="LM98" s="128"/>
      <c r="LN98" s="128"/>
      <c r="LO98" s="128"/>
      <c r="LP98" s="128"/>
      <c r="LQ98" s="128"/>
      <c r="LR98" s="128"/>
      <c r="LS98" s="128"/>
      <c r="LT98" s="128"/>
      <c r="LU98" s="128"/>
      <c r="LV98" s="128"/>
      <c r="LW98" s="128"/>
      <c r="LX98" s="128"/>
      <c r="LY98" s="128"/>
      <c r="LZ98" s="128"/>
      <c r="MA98" s="128"/>
      <c r="MB98" s="128"/>
      <c r="MC98" s="128"/>
      <c r="MD98" s="128"/>
      <c r="ME98" s="128"/>
      <c r="MF98" s="128"/>
      <c r="MG98" s="128"/>
      <c r="MH98" s="128"/>
      <c r="MI98" s="128"/>
      <c r="MJ98" s="128"/>
      <c r="MK98" s="128"/>
      <c r="ML98" s="128"/>
      <c r="MM98" s="128"/>
      <c r="MN98" s="128"/>
      <c r="MO98" s="128"/>
      <c r="MP98" s="128"/>
      <c r="MQ98" s="128"/>
      <c r="MR98" s="128"/>
      <c r="MS98" s="128"/>
      <c r="MT98" s="128"/>
      <c r="MU98" s="128"/>
      <c r="MV98" s="128"/>
      <c r="MW98" s="128"/>
      <c r="MX98" s="128"/>
      <c r="MY98" s="128"/>
      <c r="MZ98" s="128"/>
      <c r="NA98" s="128"/>
      <c r="NB98" s="128"/>
      <c r="NC98" s="128"/>
      <c r="ND98" s="128"/>
      <c r="NE98" s="128"/>
      <c r="NF98" s="128"/>
      <c r="NG98" s="128"/>
      <c r="NH98" s="128"/>
      <c r="NI98" s="128"/>
      <c r="NJ98" s="128"/>
      <c r="NK98" s="128"/>
      <c r="NL98" s="128"/>
      <c r="NM98" s="128"/>
      <c r="NN98" s="128"/>
      <c r="NO98" s="128"/>
      <c r="NP98" s="128"/>
      <c r="NQ98" s="128"/>
      <c r="NR98" s="128"/>
      <c r="NS98" s="128"/>
      <c r="NT98" s="128"/>
      <c r="NU98" s="128"/>
      <c r="NV98" s="128"/>
      <c r="NW98" s="128"/>
      <c r="NX98" s="128"/>
      <c r="NY98" s="128"/>
      <c r="NZ98" s="128"/>
      <c r="OA98" s="128"/>
      <c r="OB98" s="128"/>
      <c r="OC98" s="128"/>
      <c r="OD98" s="128"/>
      <c r="OE98" s="128"/>
      <c r="OF98" s="128"/>
      <c r="OG98" s="128"/>
      <c r="OH98" s="128"/>
      <c r="OI98" s="128"/>
      <c r="OJ98" s="128"/>
      <c r="OK98" s="128"/>
      <c r="OL98" s="128"/>
      <c r="OM98" s="128"/>
      <c r="ON98" s="128"/>
      <c r="OO98" s="128"/>
      <c r="OP98" s="128"/>
      <c r="OQ98" s="128"/>
      <c r="OR98" s="128"/>
      <c r="OS98" s="128"/>
      <c r="OT98" s="128"/>
      <c r="OU98" s="128"/>
      <c r="OV98" s="128"/>
      <c r="OW98" s="128"/>
      <c r="OX98" s="128"/>
      <c r="OY98" s="128"/>
      <c r="OZ98" s="128"/>
      <c r="PA98" s="128"/>
      <c r="PB98" s="128"/>
      <c r="PC98" s="128"/>
      <c r="PD98" s="128"/>
      <c r="PE98" s="128"/>
      <c r="PF98" s="128"/>
      <c r="PG98" s="128"/>
      <c r="PH98" s="128"/>
      <c r="PI98" s="128"/>
      <c r="PJ98" s="128"/>
      <c r="PK98" s="128"/>
      <c r="PL98" s="128"/>
      <c r="PM98" s="128"/>
      <c r="PN98" s="128"/>
      <c r="PO98" s="128"/>
      <c r="PP98" s="128"/>
      <c r="PQ98" s="128"/>
      <c r="PR98" s="128"/>
      <c r="PS98" s="128"/>
      <c r="PT98" s="128"/>
      <c r="PU98" s="128"/>
      <c r="PV98" s="128"/>
      <c r="PW98" s="128"/>
      <c r="PX98" s="128"/>
      <c r="PY98" s="128"/>
      <c r="PZ98" s="128"/>
      <c r="QA98" s="128"/>
      <c r="QB98" s="128"/>
      <c r="QC98" s="128"/>
      <c r="QD98" s="128"/>
      <c r="QE98" s="128"/>
      <c r="QF98" s="128"/>
      <c r="QG98" s="128"/>
      <c r="QH98" s="128"/>
      <c r="QI98" s="128"/>
      <c r="QJ98" s="128"/>
      <c r="QK98" s="128"/>
      <c r="QL98" s="128"/>
      <c r="QM98" s="128"/>
      <c r="QN98" s="128"/>
      <c r="QO98" s="128"/>
      <c r="QP98" s="128"/>
      <c r="QQ98" s="128"/>
      <c r="QR98" s="128"/>
      <c r="QS98" s="128"/>
      <c r="QT98" s="128"/>
      <c r="QU98" s="128"/>
      <c r="QV98" s="128"/>
      <c r="QW98" s="128"/>
      <c r="QX98" s="128"/>
      <c r="QY98" s="128"/>
      <c r="QZ98" s="128"/>
      <c r="RA98" s="128"/>
      <c r="RB98" s="128"/>
      <c r="RC98" s="128"/>
      <c r="RD98" s="128"/>
      <c r="RE98" s="128"/>
      <c r="RF98" s="128"/>
      <c r="RG98" s="128"/>
      <c r="RH98" s="128"/>
      <c r="RI98" s="128"/>
      <c r="RJ98" s="128"/>
      <c r="RK98" s="128"/>
      <c r="RL98" s="128"/>
      <c r="RM98" s="128"/>
      <c r="RN98" s="128"/>
      <c r="RO98" s="128"/>
      <c r="RP98" s="128"/>
      <c r="RQ98" s="128"/>
      <c r="RR98" s="128"/>
      <c r="RS98" s="128"/>
      <c r="RT98" s="128"/>
      <c r="RU98" s="128"/>
      <c r="RV98" s="128"/>
      <c r="RW98" s="128"/>
      <c r="RX98" s="128"/>
      <c r="RY98" s="128"/>
      <c r="RZ98" s="128"/>
      <c r="SA98" s="128"/>
      <c r="SB98" s="128"/>
      <c r="SC98" s="128"/>
      <c r="SD98" s="128"/>
      <c r="SE98" s="128"/>
      <c r="SF98" s="128"/>
      <c r="SG98" s="128"/>
      <c r="SH98" s="128"/>
      <c r="SI98" s="128"/>
      <c r="SJ98" s="128"/>
      <c r="SK98" s="128"/>
      <c r="SL98" s="128"/>
      <c r="SM98" s="128"/>
      <c r="SN98" s="128"/>
      <c r="SO98" s="128"/>
      <c r="SP98" s="128"/>
      <c r="SQ98" s="128"/>
      <c r="SR98" s="128"/>
      <c r="SS98" s="128"/>
      <c r="ST98" s="128"/>
      <c r="SU98" s="128"/>
      <c r="SV98" s="128"/>
      <c r="SW98" s="128"/>
      <c r="SX98" s="128"/>
      <c r="SY98" s="128"/>
      <c r="SZ98" s="128"/>
      <c r="TA98" s="128"/>
      <c r="TB98" s="128"/>
      <c r="TC98" s="128"/>
      <c r="TD98" s="128"/>
      <c r="TE98" s="128"/>
      <c r="TF98" s="128"/>
      <c r="TG98" s="128"/>
      <c r="TH98" s="128"/>
      <c r="TI98" s="128"/>
      <c r="TJ98" s="128"/>
      <c r="TK98" s="128"/>
      <c r="TL98" s="128"/>
      <c r="TM98" s="128"/>
      <c r="TN98" s="128"/>
      <c r="TO98" s="128"/>
      <c r="TP98" s="128"/>
      <c r="TQ98" s="128"/>
      <c r="TR98" s="128"/>
      <c r="TS98" s="128"/>
      <c r="TT98" s="128"/>
      <c r="TU98" s="128"/>
      <c r="TV98" s="128"/>
      <c r="TW98" s="128"/>
      <c r="TX98" s="128"/>
      <c r="TY98" s="128"/>
      <c r="TZ98" s="128"/>
      <c r="UA98" s="128"/>
      <c r="UB98" s="128"/>
      <c r="UC98" s="128"/>
      <c r="UD98" s="128"/>
      <c r="UE98" s="128"/>
      <c r="UF98" s="128"/>
      <c r="UG98" s="128"/>
      <c r="UH98" s="128"/>
      <c r="UI98" s="128"/>
      <c r="UJ98" s="128"/>
      <c r="UK98" s="128"/>
      <c r="UL98" s="128"/>
      <c r="UM98" s="128"/>
      <c r="UN98" s="128"/>
      <c r="UO98" s="128"/>
      <c r="UP98" s="128"/>
      <c r="UQ98" s="128"/>
      <c r="UR98" s="128"/>
      <c r="US98" s="128"/>
      <c r="UT98" s="128"/>
      <c r="UU98" s="128"/>
      <c r="UV98" s="128"/>
      <c r="UW98" s="128"/>
      <c r="UX98" s="128"/>
      <c r="UY98" s="128"/>
      <c r="UZ98" s="128"/>
      <c r="VA98" s="128"/>
      <c r="VB98" s="128"/>
    </row>
    <row r="99" spans="1:574" s="50" customFormat="1" x14ac:dyDescent="0.25">
      <c r="A99" s="130"/>
      <c r="B99" s="65">
        <v>2</v>
      </c>
      <c r="C99" s="134" t="s">
        <v>264</v>
      </c>
      <c r="D99" s="66">
        <f>+D100+D105+D107+D115+D118</f>
        <v>124585406.89789999</v>
      </c>
      <c r="E99" s="66">
        <f>+E100+E105+E107+E115+E118</f>
        <v>14469737.4</v>
      </c>
      <c r="F99" s="140">
        <f t="shared" ref="F99:I99" si="99">+F100+F105+F107+F115+F118</f>
        <v>139055144.29789999</v>
      </c>
      <c r="G99" s="140">
        <f t="shared" si="99"/>
        <v>1139850.3400000001</v>
      </c>
      <c r="H99" s="140">
        <f t="shared" si="99"/>
        <v>9984681.5599999987</v>
      </c>
      <c r="I99" s="67">
        <f t="shared" si="99"/>
        <v>129070462.7379</v>
      </c>
      <c r="J99" s="88">
        <f t="shared" si="76"/>
        <v>0.92819624465953121</v>
      </c>
      <c r="K99" s="79"/>
      <c r="L99" s="67">
        <f t="shared" ref="L99:O99" si="100">+L100+L105+L107+L115+L118</f>
        <v>1139850.3400000001</v>
      </c>
      <c r="M99" s="67">
        <f t="shared" si="100"/>
        <v>8844831.2200000007</v>
      </c>
      <c r="N99" s="67">
        <f t="shared" si="100"/>
        <v>9984681.5599999987</v>
      </c>
      <c r="O99" s="67">
        <f t="shared" si="100"/>
        <v>129070462.7379</v>
      </c>
      <c r="P99" s="47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  <c r="GP99" s="128"/>
      <c r="GQ99" s="128"/>
      <c r="GR99" s="128"/>
      <c r="GS99" s="128"/>
      <c r="GT99" s="128"/>
      <c r="GU99" s="128"/>
      <c r="GV99" s="128"/>
      <c r="GW99" s="128"/>
      <c r="GX99" s="128"/>
      <c r="GY99" s="128"/>
      <c r="GZ99" s="128"/>
      <c r="HA99" s="128"/>
      <c r="HB99" s="128"/>
      <c r="HC99" s="128"/>
      <c r="HD99" s="128"/>
      <c r="HE99" s="128"/>
      <c r="HF99" s="128"/>
      <c r="HG99" s="128"/>
      <c r="HH99" s="128"/>
      <c r="HI99" s="128"/>
      <c r="HJ99" s="128"/>
      <c r="HK99" s="128"/>
      <c r="HL99" s="128"/>
      <c r="HM99" s="128"/>
      <c r="HN99" s="128"/>
      <c r="HO99" s="128"/>
      <c r="HP99" s="128"/>
      <c r="HQ99" s="128"/>
      <c r="HR99" s="128"/>
      <c r="HS99" s="128"/>
      <c r="HT99" s="128"/>
      <c r="HU99" s="128"/>
      <c r="HV99" s="128"/>
      <c r="HW99" s="128"/>
      <c r="HX99" s="128"/>
      <c r="HY99" s="128"/>
      <c r="HZ99" s="128"/>
      <c r="IA99" s="128"/>
      <c r="IB99" s="128"/>
      <c r="IC99" s="128"/>
      <c r="ID99" s="128"/>
      <c r="IE99" s="128"/>
      <c r="IF99" s="128"/>
      <c r="IG99" s="128"/>
      <c r="IH99" s="128"/>
      <c r="II99" s="128"/>
      <c r="IJ99" s="128"/>
      <c r="IK99" s="128"/>
      <c r="IL99" s="128"/>
      <c r="IM99" s="128"/>
      <c r="IN99" s="128"/>
      <c r="IO99" s="128"/>
      <c r="IP99" s="128"/>
      <c r="IQ99" s="128"/>
      <c r="IR99" s="128"/>
      <c r="IS99" s="128"/>
      <c r="IT99" s="128"/>
      <c r="IU99" s="128"/>
      <c r="IV99" s="128"/>
      <c r="IW99" s="128"/>
      <c r="IX99" s="128"/>
      <c r="IY99" s="128"/>
      <c r="IZ99" s="128"/>
      <c r="JA99" s="128"/>
      <c r="JB99" s="128"/>
      <c r="JC99" s="128"/>
      <c r="JD99" s="128"/>
      <c r="JE99" s="128"/>
      <c r="JF99" s="128"/>
      <c r="JG99" s="128"/>
      <c r="JH99" s="128"/>
      <c r="JI99" s="128"/>
      <c r="JJ99" s="128"/>
      <c r="JK99" s="128"/>
      <c r="JL99" s="128"/>
      <c r="JM99" s="128"/>
      <c r="JN99" s="128"/>
      <c r="JO99" s="128"/>
      <c r="JP99" s="128"/>
      <c r="JQ99" s="128"/>
      <c r="JR99" s="128"/>
      <c r="JS99" s="128"/>
      <c r="JT99" s="128"/>
      <c r="JU99" s="128"/>
      <c r="JV99" s="128"/>
      <c r="JW99" s="128"/>
      <c r="JX99" s="128"/>
      <c r="JY99" s="128"/>
      <c r="JZ99" s="128"/>
      <c r="KA99" s="128"/>
      <c r="KB99" s="128"/>
      <c r="KC99" s="128"/>
      <c r="KD99" s="128"/>
      <c r="KE99" s="128"/>
      <c r="KF99" s="128"/>
      <c r="KG99" s="128"/>
      <c r="KH99" s="128"/>
      <c r="KI99" s="128"/>
      <c r="KJ99" s="128"/>
      <c r="KK99" s="128"/>
      <c r="KL99" s="128"/>
      <c r="KM99" s="128"/>
      <c r="KN99" s="128"/>
      <c r="KO99" s="128"/>
      <c r="KP99" s="128"/>
      <c r="KQ99" s="128"/>
      <c r="KR99" s="128"/>
      <c r="KS99" s="128"/>
      <c r="KT99" s="128"/>
      <c r="KU99" s="128"/>
      <c r="KV99" s="128"/>
      <c r="KW99" s="128"/>
      <c r="KX99" s="128"/>
      <c r="KY99" s="128"/>
      <c r="KZ99" s="128"/>
      <c r="LA99" s="128"/>
      <c r="LB99" s="128"/>
      <c r="LC99" s="128"/>
      <c r="LD99" s="128"/>
      <c r="LE99" s="128"/>
      <c r="LF99" s="128"/>
      <c r="LG99" s="128"/>
      <c r="LH99" s="128"/>
      <c r="LI99" s="128"/>
      <c r="LJ99" s="128"/>
      <c r="LK99" s="128"/>
      <c r="LL99" s="128"/>
      <c r="LM99" s="128"/>
      <c r="LN99" s="128"/>
      <c r="LO99" s="128"/>
      <c r="LP99" s="128"/>
      <c r="LQ99" s="128"/>
      <c r="LR99" s="128"/>
      <c r="LS99" s="128"/>
      <c r="LT99" s="128"/>
      <c r="LU99" s="128"/>
      <c r="LV99" s="128"/>
      <c r="LW99" s="128"/>
      <c r="LX99" s="128"/>
      <c r="LY99" s="128"/>
      <c r="LZ99" s="128"/>
      <c r="MA99" s="128"/>
      <c r="MB99" s="128"/>
      <c r="MC99" s="128"/>
      <c r="MD99" s="128"/>
      <c r="ME99" s="128"/>
      <c r="MF99" s="128"/>
      <c r="MG99" s="128"/>
      <c r="MH99" s="128"/>
      <c r="MI99" s="128"/>
      <c r="MJ99" s="128"/>
      <c r="MK99" s="128"/>
      <c r="ML99" s="128"/>
      <c r="MM99" s="128"/>
      <c r="MN99" s="128"/>
      <c r="MO99" s="128"/>
      <c r="MP99" s="128"/>
      <c r="MQ99" s="128"/>
      <c r="MR99" s="128"/>
      <c r="MS99" s="128"/>
      <c r="MT99" s="128"/>
      <c r="MU99" s="128"/>
      <c r="MV99" s="128"/>
      <c r="MW99" s="128"/>
      <c r="MX99" s="128"/>
      <c r="MY99" s="128"/>
      <c r="MZ99" s="128"/>
      <c r="NA99" s="128"/>
      <c r="NB99" s="128"/>
      <c r="NC99" s="128"/>
      <c r="ND99" s="128"/>
      <c r="NE99" s="128"/>
      <c r="NF99" s="128"/>
      <c r="NG99" s="128"/>
      <c r="NH99" s="128"/>
      <c r="NI99" s="128"/>
      <c r="NJ99" s="128"/>
      <c r="NK99" s="128"/>
      <c r="NL99" s="128"/>
      <c r="NM99" s="128"/>
      <c r="NN99" s="128"/>
      <c r="NO99" s="128"/>
      <c r="NP99" s="128"/>
      <c r="NQ99" s="128"/>
      <c r="NR99" s="128"/>
      <c r="NS99" s="128"/>
      <c r="NT99" s="128"/>
      <c r="NU99" s="128"/>
      <c r="NV99" s="128"/>
      <c r="NW99" s="128"/>
      <c r="NX99" s="128"/>
      <c r="NY99" s="128"/>
      <c r="NZ99" s="128"/>
      <c r="OA99" s="128"/>
      <c r="OB99" s="128"/>
      <c r="OC99" s="128"/>
      <c r="OD99" s="128"/>
      <c r="OE99" s="128"/>
      <c r="OF99" s="128"/>
      <c r="OG99" s="128"/>
      <c r="OH99" s="128"/>
      <c r="OI99" s="128"/>
      <c r="OJ99" s="128"/>
      <c r="OK99" s="128"/>
      <c r="OL99" s="128"/>
      <c r="OM99" s="128"/>
      <c r="ON99" s="128"/>
      <c r="OO99" s="128"/>
      <c r="OP99" s="128"/>
      <c r="OQ99" s="128"/>
      <c r="OR99" s="128"/>
      <c r="OS99" s="128"/>
      <c r="OT99" s="128"/>
      <c r="OU99" s="128"/>
      <c r="OV99" s="128"/>
      <c r="OW99" s="128"/>
      <c r="OX99" s="128"/>
      <c r="OY99" s="128"/>
      <c r="OZ99" s="128"/>
      <c r="PA99" s="128"/>
      <c r="PB99" s="128"/>
      <c r="PC99" s="128"/>
      <c r="PD99" s="128"/>
      <c r="PE99" s="128"/>
      <c r="PF99" s="128"/>
      <c r="PG99" s="128"/>
      <c r="PH99" s="128"/>
      <c r="PI99" s="128"/>
      <c r="PJ99" s="128"/>
      <c r="PK99" s="128"/>
      <c r="PL99" s="128"/>
      <c r="PM99" s="128"/>
      <c r="PN99" s="128"/>
      <c r="PO99" s="128"/>
      <c r="PP99" s="128"/>
      <c r="PQ99" s="128"/>
      <c r="PR99" s="128"/>
      <c r="PS99" s="128"/>
      <c r="PT99" s="128"/>
      <c r="PU99" s="128"/>
      <c r="PV99" s="128"/>
      <c r="PW99" s="128"/>
      <c r="PX99" s="128"/>
      <c r="PY99" s="128"/>
      <c r="PZ99" s="128"/>
      <c r="QA99" s="128"/>
      <c r="QB99" s="128"/>
      <c r="QC99" s="128"/>
      <c r="QD99" s="128"/>
      <c r="QE99" s="128"/>
      <c r="QF99" s="128"/>
      <c r="QG99" s="128"/>
      <c r="QH99" s="128"/>
      <c r="QI99" s="128"/>
      <c r="QJ99" s="128"/>
      <c r="QK99" s="128"/>
      <c r="QL99" s="128"/>
      <c r="QM99" s="128"/>
      <c r="QN99" s="128"/>
      <c r="QO99" s="128"/>
      <c r="QP99" s="128"/>
      <c r="QQ99" s="128"/>
      <c r="QR99" s="128"/>
      <c r="QS99" s="128"/>
      <c r="QT99" s="128"/>
      <c r="QU99" s="128"/>
      <c r="QV99" s="128"/>
      <c r="QW99" s="128"/>
      <c r="QX99" s="128"/>
      <c r="QY99" s="128"/>
      <c r="QZ99" s="128"/>
      <c r="RA99" s="128"/>
      <c r="RB99" s="128"/>
      <c r="RC99" s="128"/>
      <c r="RD99" s="128"/>
      <c r="RE99" s="128"/>
      <c r="RF99" s="128"/>
      <c r="RG99" s="128"/>
      <c r="RH99" s="128"/>
      <c r="RI99" s="128"/>
      <c r="RJ99" s="128"/>
      <c r="RK99" s="128"/>
      <c r="RL99" s="128"/>
      <c r="RM99" s="128"/>
      <c r="RN99" s="128"/>
      <c r="RO99" s="128"/>
      <c r="RP99" s="128"/>
      <c r="RQ99" s="128"/>
      <c r="RR99" s="128"/>
      <c r="RS99" s="128"/>
      <c r="RT99" s="128"/>
      <c r="RU99" s="128"/>
      <c r="RV99" s="128"/>
      <c r="RW99" s="128"/>
      <c r="RX99" s="128"/>
      <c r="RY99" s="128"/>
      <c r="RZ99" s="128"/>
      <c r="SA99" s="128"/>
      <c r="SB99" s="128"/>
      <c r="SC99" s="128"/>
      <c r="SD99" s="128"/>
      <c r="SE99" s="128"/>
      <c r="SF99" s="128"/>
      <c r="SG99" s="128"/>
      <c r="SH99" s="128"/>
      <c r="SI99" s="128"/>
      <c r="SJ99" s="128"/>
      <c r="SK99" s="128"/>
      <c r="SL99" s="128"/>
      <c r="SM99" s="128"/>
      <c r="SN99" s="128"/>
      <c r="SO99" s="128"/>
      <c r="SP99" s="128"/>
      <c r="SQ99" s="128"/>
      <c r="SR99" s="128"/>
      <c r="SS99" s="128"/>
      <c r="ST99" s="128"/>
      <c r="SU99" s="128"/>
      <c r="SV99" s="128"/>
      <c r="SW99" s="128"/>
      <c r="SX99" s="128"/>
      <c r="SY99" s="128"/>
      <c r="SZ99" s="128"/>
      <c r="TA99" s="128"/>
      <c r="TB99" s="128"/>
      <c r="TC99" s="128"/>
      <c r="TD99" s="128"/>
      <c r="TE99" s="128"/>
      <c r="TF99" s="128"/>
      <c r="TG99" s="128"/>
      <c r="TH99" s="128"/>
      <c r="TI99" s="128"/>
      <c r="TJ99" s="128"/>
      <c r="TK99" s="128"/>
      <c r="TL99" s="128"/>
      <c r="TM99" s="128"/>
      <c r="TN99" s="128"/>
      <c r="TO99" s="128"/>
      <c r="TP99" s="128"/>
      <c r="TQ99" s="128"/>
      <c r="TR99" s="128"/>
      <c r="TS99" s="128"/>
      <c r="TT99" s="128"/>
      <c r="TU99" s="128"/>
      <c r="TV99" s="128"/>
      <c r="TW99" s="128"/>
      <c r="TX99" s="128"/>
      <c r="TY99" s="128"/>
      <c r="TZ99" s="128"/>
      <c r="UA99" s="128"/>
      <c r="UB99" s="128"/>
      <c r="UC99" s="128"/>
      <c r="UD99" s="128"/>
      <c r="UE99" s="128"/>
      <c r="UF99" s="128"/>
      <c r="UG99" s="128"/>
      <c r="UH99" s="128"/>
      <c r="UI99" s="128"/>
      <c r="UJ99" s="128"/>
      <c r="UK99" s="128"/>
      <c r="UL99" s="128"/>
      <c r="UM99" s="128"/>
      <c r="UN99" s="128"/>
      <c r="UO99" s="128"/>
      <c r="UP99" s="128"/>
      <c r="UQ99" s="128"/>
      <c r="UR99" s="128"/>
      <c r="US99" s="128"/>
      <c r="UT99" s="128"/>
      <c r="UU99" s="128"/>
      <c r="UV99" s="128"/>
      <c r="UW99" s="128"/>
      <c r="UX99" s="128"/>
      <c r="UY99" s="128"/>
      <c r="UZ99" s="128"/>
      <c r="VA99" s="128"/>
      <c r="VB99" s="128"/>
    </row>
    <row r="100" spans="1:574" x14ac:dyDescent="0.25">
      <c r="B100" s="70">
        <v>2.0099999999999998</v>
      </c>
      <c r="C100" s="145" t="s">
        <v>265</v>
      </c>
      <c r="D100" s="72">
        <f>SUM(D101:D104)</f>
        <v>26423990.3836</v>
      </c>
      <c r="E100" s="72">
        <f>SUM(E101:E104)</f>
        <v>0</v>
      </c>
      <c r="F100" s="144">
        <f t="shared" ref="F100:I100" si="101">SUM(F101:F104)</f>
        <v>26423990.3836</v>
      </c>
      <c r="G100" s="144">
        <f t="shared" si="101"/>
        <v>241440.44</v>
      </c>
      <c r="H100" s="144">
        <f t="shared" si="101"/>
        <v>1957078.47</v>
      </c>
      <c r="I100" s="72">
        <f t="shared" si="101"/>
        <v>24466911.913600001</v>
      </c>
      <c r="J100" s="73">
        <f t="shared" si="76"/>
        <v>0.9259355441177175</v>
      </c>
      <c r="K100" s="79"/>
      <c r="L100" s="72">
        <f t="shared" ref="L100:O100" si="102">SUM(L101:L104)</f>
        <v>241440.44</v>
      </c>
      <c r="M100" s="72">
        <f t="shared" si="102"/>
        <v>1715638.03</v>
      </c>
      <c r="N100" s="72">
        <f t="shared" si="102"/>
        <v>1957078.47</v>
      </c>
      <c r="O100" s="72">
        <f t="shared" si="102"/>
        <v>24466911.913600001</v>
      </c>
      <c r="P100" s="47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</row>
    <row r="101" spans="1:574" hidden="1" x14ac:dyDescent="0.25">
      <c r="A101" s="44"/>
      <c r="B101" s="74" t="s">
        <v>266</v>
      </c>
      <c r="C101" s="82" t="s">
        <v>267</v>
      </c>
      <c r="D101" s="76">
        <f>+'[5]Presupuesto 2020'!U101</f>
        <v>15500000</v>
      </c>
      <c r="E101" s="76">
        <f>+'[5]Programa I'!D101+'[5]Programa II'!D101+'[5]Programa III'!D101+'[5]Programa IV'!D101+'[5]Programa V'!D101</f>
        <v>0</v>
      </c>
      <c r="F101" s="89">
        <f t="shared" ref="F101:F104" si="103">SUM(D101:E101)</f>
        <v>15500000</v>
      </c>
      <c r="G101" s="89">
        <f>+'[5]Programa I'!F101+'[5]Programa II'!F101+'[5]Programa III'!F101+'[5]Programa IV'!F101+'[5]Programa V'!F101</f>
        <v>234320.45</v>
      </c>
      <c r="H101" s="89">
        <f>+'[5]Total Programa'!U100</f>
        <v>1407174.82</v>
      </c>
      <c r="I101" s="89">
        <f t="shared" ref="I101:I104" si="104">+F101-H101</f>
        <v>14092825.18</v>
      </c>
      <c r="J101" s="90">
        <f t="shared" si="76"/>
        <v>0.90921452774193545</v>
      </c>
      <c r="L101" s="89">
        <f>+'[5]Programa I'!K101+'[5]Programa II'!K101+'[5]Programa III'!K101+'[5]Programa IV'!K101+'[5]Programa V'!K101</f>
        <v>234320.45</v>
      </c>
      <c r="M101" s="89">
        <f>+'[5]Programa I'!L101+'[5]Programa II'!L101+'[5]Programa III'!L101+'[5]Programa IV'!L101+'[5]Programa V'!L101</f>
        <v>1172854.3700000001</v>
      </c>
      <c r="N101" s="89">
        <f t="shared" ref="N101:N104" si="105">SUM(L101:M101)</f>
        <v>1407174.82</v>
      </c>
      <c r="O101" s="89">
        <f>+F101-N101</f>
        <v>14092825.18</v>
      </c>
      <c r="P101" s="47"/>
    </row>
    <row r="102" spans="1:574" hidden="1" x14ac:dyDescent="0.25">
      <c r="A102" s="44"/>
      <c r="B102" s="74" t="s">
        <v>268</v>
      </c>
      <c r="C102" s="82" t="s">
        <v>269</v>
      </c>
      <c r="D102" s="76">
        <f>+'[5]Presupuesto 2020'!U102</f>
        <v>800000</v>
      </c>
      <c r="E102" s="76">
        <f>+'[5]Programa I'!D102+'[5]Programa II'!D102+'[5]Programa III'!D102+'[5]Programa IV'!D102+'[5]Programa V'!D102</f>
        <v>0</v>
      </c>
      <c r="F102" s="89">
        <f t="shared" si="103"/>
        <v>800000</v>
      </c>
      <c r="G102" s="89">
        <f>+'[5]Programa I'!F102+'[5]Programa II'!F102+'[5]Programa III'!F102+'[5]Programa IV'!F102+'[5]Programa V'!F102</f>
        <v>0</v>
      </c>
      <c r="H102" s="89">
        <f>+'[5]Total Programa'!U101</f>
        <v>0</v>
      </c>
      <c r="I102" s="89">
        <f t="shared" si="104"/>
        <v>800000</v>
      </c>
      <c r="J102" s="90">
        <f t="shared" si="76"/>
        <v>1</v>
      </c>
      <c r="L102" s="89">
        <f>+'[5]Programa I'!K102+'[5]Programa II'!K102+'[5]Programa III'!K102+'[5]Programa IV'!K102+'[5]Programa V'!K102</f>
        <v>0</v>
      </c>
      <c r="M102" s="89">
        <f>+'[5]Programa I'!L102+'[5]Programa II'!L102+'[5]Programa III'!L102+'[5]Programa IV'!L102+'[5]Programa V'!L102</f>
        <v>0</v>
      </c>
      <c r="N102" s="89">
        <f t="shared" si="105"/>
        <v>0</v>
      </c>
      <c r="O102" s="89">
        <f>+F102-N102</f>
        <v>800000</v>
      </c>
      <c r="P102" s="47"/>
    </row>
    <row r="103" spans="1:574" hidden="1" x14ac:dyDescent="0.25">
      <c r="A103" s="44"/>
      <c r="B103" s="74" t="s">
        <v>270</v>
      </c>
      <c r="C103" s="82" t="s">
        <v>271</v>
      </c>
      <c r="D103" s="76">
        <f>+'[5]Presupuesto 2020'!U103</f>
        <v>9923990.3836000003</v>
      </c>
      <c r="E103" s="76">
        <f>+'[5]Programa I'!D103+'[5]Programa II'!D103+'[5]Programa III'!D103+'[5]Programa IV'!D103+'[5]Programa V'!D103</f>
        <v>0</v>
      </c>
      <c r="F103" s="89">
        <f t="shared" si="103"/>
        <v>9923990.3836000003</v>
      </c>
      <c r="G103" s="89">
        <f>+'[5]Programa I'!F103+'[5]Programa II'!F103+'[5]Programa III'!F103+'[5]Programa IV'!F103+'[5]Programa V'!F103</f>
        <v>0</v>
      </c>
      <c r="H103" s="89">
        <f>+'[5]Total Programa'!U102</f>
        <v>542783.65999999992</v>
      </c>
      <c r="I103" s="89">
        <f t="shared" si="104"/>
        <v>9381206.7236000001</v>
      </c>
      <c r="J103" s="90">
        <f t="shared" si="76"/>
        <v>0.94530590629178934</v>
      </c>
      <c r="L103" s="89">
        <f>+'[5]Programa I'!K103+'[5]Programa II'!K103+'[5]Programa III'!K103+'[5]Programa IV'!K103+'[5]Programa V'!K103</f>
        <v>0</v>
      </c>
      <c r="M103" s="89">
        <f>+'[5]Programa I'!L103+'[5]Programa II'!L103+'[5]Programa III'!L103+'[5]Programa IV'!L103+'[5]Programa V'!L103</f>
        <v>542783.65999999992</v>
      </c>
      <c r="N103" s="89">
        <f t="shared" si="105"/>
        <v>542783.65999999992</v>
      </c>
      <c r="O103" s="89">
        <f>+F103-N103</f>
        <v>9381206.7236000001</v>
      </c>
      <c r="P103" s="47"/>
    </row>
    <row r="104" spans="1:574" hidden="1" x14ac:dyDescent="0.25">
      <c r="A104" s="44"/>
      <c r="B104" s="85" t="s">
        <v>272</v>
      </c>
      <c r="C104" s="82" t="s">
        <v>273</v>
      </c>
      <c r="D104" s="76">
        <f>+'[5]Presupuesto 2020'!U104</f>
        <v>200000</v>
      </c>
      <c r="E104" s="76">
        <f>+'[5]Programa I'!D104+'[5]Programa II'!D104+'[5]Programa III'!D104+'[5]Programa IV'!D104+'[5]Programa V'!D104</f>
        <v>0</v>
      </c>
      <c r="F104" s="89">
        <f t="shared" si="103"/>
        <v>200000</v>
      </c>
      <c r="G104" s="89">
        <f>+'[5]Programa I'!F104+'[5]Programa II'!F104+'[5]Programa III'!F104+'[5]Programa IV'!F104+'[5]Programa V'!F104</f>
        <v>7119.99</v>
      </c>
      <c r="H104" s="89">
        <f>+'[5]Total Programa'!U103</f>
        <v>7119.99</v>
      </c>
      <c r="I104" s="89">
        <f t="shared" si="104"/>
        <v>192880.01</v>
      </c>
      <c r="J104" s="90">
        <f t="shared" si="76"/>
        <v>0.96440005000000006</v>
      </c>
      <c r="L104" s="89">
        <f>+'[5]Programa I'!K104+'[5]Programa II'!K104+'[5]Programa III'!K104+'[5]Programa IV'!K104+'[5]Programa V'!K104</f>
        <v>7119.99</v>
      </c>
      <c r="M104" s="89">
        <f>+'[5]Programa I'!L104+'[5]Programa II'!L104+'[5]Programa III'!L104+'[5]Programa IV'!L104+'[5]Programa V'!L104</f>
        <v>0</v>
      </c>
      <c r="N104" s="89">
        <f t="shared" si="105"/>
        <v>7119.99</v>
      </c>
      <c r="O104" s="89">
        <f>+F104-N104</f>
        <v>192880.01</v>
      </c>
      <c r="P104" s="47"/>
    </row>
    <row r="105" spans="1:574" x14ac:dyDescent="0.25">
      <c r="B105" s="70">
        <v>2.02</v>
      </c>
      <c r="C105" s="145" t="s">
        <v>274</v>
      </c>
      <c r="D105" s="72">
        <f>+D106</f>
        <v>13045100</v>
      </c>
      <c r="E105" s="72">
        <f>+E106</f>
        <v>0</v>
      </c>
      <c r="F105" s="144">
        <f t="shared" ref="F105:O105" si="106">+F106</f>
        <v>13045100</v>
      </c>
      <c r="G105" s="144">
        <f t="shared" si="106"/>
        <v>332255.94</v>
      </c>
      <c r="H105" s="144">
        <f t="shared" si="106"/>
        <v>2361052.0700000003</v>
      </c>
      <c r="I105" s="72">
        <f t="shared" si="106"/>
        <v>10684047.93</v>
      </c>
      <c r="J105" s="73">
        <f t="shared" si="76"/>
        <v>0.81900851124176888</v>
      </c>
      <c r="L105" s="72">
        <f t="shared" si="106"/>
        <v>332255.94</v>
      </c>
      <c r="M105" s="72">
        <f t="shared" si="106"/>
        <v>2028796.13</v>
      </c>
      <c r="N105" s="72">
        <f t="shared" si="106"/>
        <v>2361052.0699999998</v>
      </c>
      <c r="O105" s="72">
        <f t="shared" si="106"/>
        <v>10684047.93</v>
      </c>
      <c r="P105" s="47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</row>
    <row r="106" spans="1:574" hidden="1" x14ac:dyDescent="0.25">
      <c r="A106" s="44"/>
      <c r="B106" s="74" t="s">
        <v>275</v>
      </c>
      <c r="C106" s="91" t="s">
        <v>276</v>
      </c>
      <c r="D106" s="76">
        <f>+'[5]Presupuesto 2020'!U106</f>
        <v>13045100</v>
      </c>
      <c r="E106" s="76">
        <f>+'[5]Programa I'!D106+'[5]Programa II'!D106+'[5]Programa III'!D106+'[5]Programa IV'!D106+'[5]Programa V'!D106</f>
        <v>0</v>
      </c>
      <c r="F106" s="89">
        <f>SUM(D106:E106)</f>
        <v>13045100</v>
      </c>
      <c r="G106" s="89">
        <f>+'[5]Programa I'!F106+'[5]Programa II'!F106+'[5]Programa III'!F106+'[5]Programa IV'!F106+'[5]Programa V'!F106</f>
        <v>332255.94</v>
      </c>
      <c r="H106" s="89">
        <f>+'[5]Total Programa'!U105</f>
        <v>2361052.0700000003</v>
      </c>
      <c r="I106" s="89">
        <f>+F106-H106</f>
        <v>10684047.93</v>
      </c>
      <c r="J106" s="90">
        <f t="shared" si="76"/>
        <v>0.81900851124176888</v>
      </c>
      <c r="L106" s="89">
        <f>+'[5]Programa I'!K106+'[5]Programa II'!K106+'[5]Programa III'!K106+'[5]Programa IV'!K106+'[5]Programa V'!K106</f>
        <v>332255.94</v>
      </c>
      <c r="M106" s="89">
        <f>+'[5]Programa I'!L106+'[5]Programa II'!L106+'[5]Programa III'!L106+'[5]Programa IV'!L106+'[5]Programa V'!L106</f>
        <v>2028796.13</v>
      </c>
      <c r="N106" s="89">
        <f>SUM(L106:M106)</f>
        <v>2361052.0699999998</v>
      </c>
      <c r="O106" s="89">
        <f>+F106-N106</f>
        <v>10684047.93</v>
      </c>
      <c r="P106" s="47"/>
    </row>
    <row r="107" spans="1:574" x14ac:dyDescent="0.25">
      <c r="B107" s="70">
        <v>2.0299999999999998</v>
      </c>
      <c r="C107" s="145" t="s">
        <v>277</v>
      </c>
      <c r="D107" s="72">
        <f>SUM(D108:D114)</f>
        <v>22102688</v>
      </c>
      <c r="E107" s="72">
        <f>SUM(E108:E114)</f>
        <v>10336880</v>
      </c>
      <c r="F107" s="144">
        <f t="shared" ref="F107:I107" si="107">SUM(F108:F114)</f>
        <v>32439568</v>
      </c>
      <c r="G107" s="144">
        <f t="shared" si="107"/>
        <v>154012.19</v>
      </c>
      <c r="H107" s="144">
        <f t="shared" si="107"/>
        <v>1042932.3000000002</v>
      </c>
      <c r="I107" s="72">
        <f t="shared" si="107"/>
        <v>31396635.699999999</v>
      </c>
      <c r="J107" s="73">
        <f t="shared" si="76"/>
        <v>0.9678499941799471</v>
      </c>
      <c r="L107" s="72">
        <f t="shared" ref="L107:O107" si="108">SUM(L108:L114)</f>
        <v>154012.19</v>
      </c>
      <c r="M107" s="72">
        <f t="shared" si="108"/>
        <v>888920.1100000001</v>
      </c>
      <c r="N107" s="72">
        <f t="shared" si="108"/>
        <v>1042932.3000000002</v>
      </c>
      <c r="O107" s="72">
        <f t="shared" si="108"/>
        <v>31396635.699999999</v>
      </c>
      <c r="P107" s="47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</row>
    <row r="108" spans="1:574" hidden="1" x14ac:dyDescent="0.25">
      <c r="A108" s="44"/>
      <c r="B108" s="74" t="s">
        <v>278</v>
      </c>
      <c r="C108" s="82" t="s">
        <v>279</v>
      </c>
      <c r="D108" s="76">
        <f>+'[5]Presupuesto 2020'!U108</f>
        <v>1000000</v>
      </c>
      <c r="E108" s="76">
        <f>+'[5]Programa I'!D108+'[5]Programa II'!D108+'[5]Programa III'!D108+'[5]Programa IV'!D108+'[5]Programa V'!D108</f>
        <v>0</v>
      </c>
      <c r="F108" s="89">
        <f t="shared" ref="F108:F114" si="109">SUM(D108:E108)</f>
        <v>1000000</v>
      </c>
      <c r="G108" s="89">
        <f>+'[5]Programa I'!F108+'[5]Programa II'!F108+'[5]Programa III'!F108+'[5]Programa IV'!F108+'[5]Programa V'!F108</f>
        <v>1300.51</v>
      </c>
      <c r="H108" s="89">
        <f>+'[5]Total Programa'!U107</f>
        <v>365983.46</v>
      </c>
      <c r="I108" s="89">
        <f t="shared" ref="I108:I114" si="110">+F108-H108</f>
        <v>634016.54</v>
      </c>
      <c r="J108" s="90">
        <f t="shared" si="76"/>
        <v>0.63401654000000007</v>
      </c>
      <c r="L108" s="89">
        <f>+'[5]Programa I'!K108+'[5]Programa II'!K108+'[5]Programa III'!K108+'[5]Programa IV'!K108+'[5]Programa V'!K108</f>
        <v>1300.51</v>
      </c>
      <c r="M108" s="89">
        <f>+'[5]Programa I'!L108+'[5]Programa II'!L108+'[5]Programa III'!L108+'[5]Programa IV'!L108+'[5]Programa V'!L108</f>
        <v>364682.95</v>
      </c>
      <c r="N108" s="89">
        <f t="shared" ref="N108:N114" si="111">SUM(L108:M108)</f>
        <v>365983.46</v>
      </c>
      <c r="O108" s="89">
        <f t="shared" ref="O108:O114" si="112">+F108-N108</f>
        <v>634016.54</v>
      </c>
      <c r="P108" s="47"/>
    </row>
    <row r="109" spans="1:574" hidden="1" x14ac:dyDescent="0.25">
      <c r="A109" s="44"/>
      <c r="B109" s="74" t="s">
        <v>280</v>
      </c>
      <c r="C109" s="82" t="s">
        <v>281</v>
      </c>
      <c r="D109" s="76">
        <f>+'[5]Presupuesto 2020'!U109</f>
        <v>1500000</v>
      </c>
      <c r="E109" s="76">
        <f>+'[5]Programa I'!D109+'[5]Programa II'!D109+'[5]Programa III'!D109+'[5]Programa IV'!D109+'[5]Programa V'!D109</f>
        <v>0</v>
      </c>
      <c r="F109" s="89">
        <f t="shared" si="109"/>
        <v>1500000</v>
      </c>
      <c r="G109" s="89">
        <f>+'[5]Programa I'!F109+'[5]Programa II'!F109+'[5]Programa III'!F109+'[5]Programa IV'!F109+'[5]Programa V'!F109</f>
        <v>0</v>
      </c>
      <c r="H109" s="89">
        <f>+'[5]Total Programa'!U108</f>
        <v>12380.53</v>
      </c>
      <c r="I109" s="89">
        <f t="shared" si="110"/>
        <v>1487619.47</v>
      </c>
      <c r="J109" s="90">
        <f t="shared" si="76"/>
        <v>0.9917463133333333</v>
      </c>
      <c r="L109" s="89">
        <f>+'[5]Programa I'!K109+'[5]Programa II'!K109+'[5]Programa III'!K109+'[5]Programa IV'!K109+'[5]Programa V'!K109</f>
        <v>0</v>
      </c>
      <c r="M109" s="89">
        <f>+'[5]Programa I'!L109+'[5]Programa II'!L109+'[5]Programa III'!L109+'[5]Programa IV'!L109+'[5]Programa V'!L109</f>
        <v>12380.53</v>
      </c>
      <c r="N109" s="89">
        <f t="shared" si="111"/>
        <v>12380.53</v>
      </c>
      <c r="O109" s="89">
        <f t="shared" si="112"/>
        <v>1487619.47</v>
      </c>
      <c r="P109" s="47"/>
    </row>
    <row r="110" spans="1:574" hidden="1" x14ac:dyDescent="0.25">
      <c r="A110" s="44"/>
      <c r="B110" s="74" t="s">
        <v>282</v>
      </c>
      <c r="C110" s="82" t="s">
        <v>283</v>
      </c>
      <c r="D110" s="76">
        <f>+'[5]Presupuesto 2020'!U110</f>
        <v>1000000</v>
      </c>
      <c r="E110" s="76">
        <f>+'[5]Programa I'!D110+'[5]Programa II'!D110+'[5]Programa III'!D110+'[5]Programa IV'!D110+'[5]Programa V'!D110</f>
        <v>0</v>
      </c>
      <c r="F110" s="89">
        <f t="shared" si="109"/>
        <v>1000000</v>
      </c>
      <c r="G110" s="89">
        <f>+'[5]Programa I'!F110+'[5]Programa II'!F110+'[5]Programa III'!F110+'[5]Programa IV'!F110+'[5]Programa V'!F110</f>
        <v>0</v>
      </c>
      <c r="H110" s="89">
        <f>+'[5]Total Programa'!U109</f>
        <v>0</v>
      </c>
      <c r="I110" s="89">
        <f t="shared" si="110"/>
        <v>1000000</v>
      </c>
      <c r="J110" s="90">
        <f t="shared" si="76"/>
        <v>1</v>
      </c>
      <c r="L110" s="89">
        <f>+'[5]Programa I'!K110+'[5]Programa II'!K110+'[5]Programa III'!K110+'[5]Programa IV'!K110+'[5]Programa V'!K110</f>
        <v>0</v>
      </c>
      <c r="M110" s="89">
        <f>+'[5]Programa I'!L110+'[5]Programa II'!L110+'[5]Programa III'!L110+'[5]Programa IV'!L110+'[5]Programa V'!L110</f>
        <v>0</v>
      </c>
      <c r="N110" s="89">
        <f t="shared" si="111"/>
        <v>0</v>
      </c>
      <c r="O110" s="89">
        <f t="shared" si="112"/>
        <v>1000000</v>
      </c>
      <c r="P110" s="47"/>
    </row>
    <row r="111" spans="1:574" hidden="1" x14ac:dyDescent="0.25">
      <c r="A111" s="44"/>
      <c r="B111" s="74" t="s">
        <v>284</v>
      </c>
      <c r="C111" s="82" t="s">
        <v>285</v>
      </c>
      <c r="D111" s="76">
        <f>+'[5]Presupuesto 2020'!U111</f>
        <v>15102688</v>
      </c>
      <c r="E111" s="76">
        <f>+'[5]Programa I'!D111+'[5]Programa II'!D111+'[5]Programa III'!D111+'[5]Programa IV'!D111+'[5]Programa V'!D111</f>
        <v>10336880</v>
      </c>
      <c r="F111" s="89">
        <f t="shared" si="109"/>
        <v>25439568</v>
      </c>
      <c r="G111" s="89">
        <f>+'[5]Programa I'!F111+'[5]Programa II'!F111+'[5]Programa III'!F111+'[5]Programa IV'!F111+'[5]Programa V'!F111</f>
        <v>63933.02</v>
      </c>
      <c r="H111" s="89">
        <f>+'[5]Total Programa'!U110</f>
        <v>380908.9</v>
      </c>
      <c r="I111" s="89">
        <f t="shared" si="110"/>
        <v>25058659.100000001</v>
      </c>
      <c r="J111" s="90">
        <f t="shared" si="76"/>
        <v>0.98502691162051181</v>
      </c>
      <c r="L111" s="89">
        <f>+'[5]Programa I'!K111+'[5]Programa II'!K111+'[5]Programa III'!K111+'[5]Programa IV'!K111+'[5]Programa V'!K111</f>
        <v>63933.02</v>
      </c>
      <c r="M111" s="89">
        <f>+'[5]Programa I'!L111+'[5]Programa II'!L111+'[5]Programa III'!L111+'[5]Programa IV'!L111+'[5]Programa V'!L111</f>
        <v>316975.88</v>
      </c>
      <c r="N111" s="89">
        <f t="shared" si="111"/>
        <v>380908.9</v>
      </c>
      <c r="O111" s="89">
        <f t="shared" si="112"/>
        <v>25058659.100000001</v>
      </c>
      <c r="P111" s="47"/>
    </row>
    <row r="112" spans="1:574" hidden="1" x14ac:dyDescent="0.25">
      <c r="A112" s="44"/>
      <c r="B112" s="74" t="s">
        <v>286</v>
      </c>
      <c r="C112" s="82" t="s">
        <v>287</v>
      </c>
      <c r="D112" s="76">
        <f>+'[5]Presupuesto 2020'!U112</f>
        <v>1000000</v>
      </c>
      <c r="E112" s="76">
        <f>+'[5]Programa I'!D112+'[5]Programa II'!D112+'[5]Programa III'!D112+'[5]Programa IV'!D112+'[5]Programa V'!D112</f>
        <v>0</v>
      </c>
      <c r="F112" s="89">
        <f t="shared" si="109"/>
        <v>1000000</v>
      </c>
      <c r="G112" s="89">
        <f>+'[5]Programa I'!F112+'[5]Programa II'!F112+'[5]Programa III'!F112+'[5]Programa IV'!F112+'[5]Programa V'!F112</f>
        <v>0</v>
      </c>
      <c r="H112" s="89">
        <f>+'[5]Total Programa'!U111</f>
        <v>0</v>
      </c>
      <c r="I112" s="89">
        <f t="shared" si="110"/>
        <v>1000000</v>
      </c>
      <c r="J112" s="90">
        <f t="shared" si="76"/>
        <v>1</v>
      </c>
      <c r="L112" s="89">
        <f>+'[5]Programa I'!K112+'[5]Programa II'!K112+'[5]Programa III'!K112+'[5]Programa IV'!K112+'[5]Programa V'!K112</f>
        <v>0</v>
      </c>
      <c r="M112" s="89">
        <f>+'[5]Programa I'!L112+'[5]Programa II'!L112+'[5]Programa III'!L112+'[5]Programa IV'!L112+'[5]Programa V'!L112</f>
        <v>0</v>
      </c>
      <c r="N112" s="89">
        <f t="shared" si="111"/>
        <v>0</v>
      </c>
      <c r="O112" s="89">
        <f t="shared" si="112"/>
        <v>1000000</v>
      </c>
      <c r="P112" s="47"/>
    </row>
    <row r="113" spans="1:574" hidden="1" x14ac:dyDescent="0.25">
      <c r="A113" s="44"/>
      <c r="B113" s="74" t="s">
        <v>288</v>
      </c>
      <c r="C113" s="82" t="s">
        <v>289</v>
      </c>
      <c r="D113" s="76">
        <f>+'[5]Presupuesto 2020'!U113</f>
        <v>500000</v>
      </c>
      <c r="E113" s="76">
        <f>+'[5]Programa I'!D113+'[5]Programa II'!D113+'[5]Programa III'!D113+'[5]Programa IV'!D113+'[5]Programa V'!D113</f>
        <v>0</v>
      </c>
      <c r="F113" s="89">
        <f t="shared" si="109"/>
        <v>500000</v>
      </c>
      <c r="G113" s="89">
        <f>+'[5]Programa I'!F113+'[5]Programa II'!F113+'[5]Programa III'!F113+'[5]Programa IV'!F113+'[5]Programa V'!F113</f>
        <v>65978.649999999994</v>
      </c>
      <c r="H113" s="89">
        <f>+'[5]Total Programa'!U112</f>
        <v>71854.649999999994</v>
      </c>
      <c r="I113" s="89">
        <f t="shared" si="110"/>
        <v>428145.35</v>
      </c>
      <c r="J113" s="90">
        <f t="shared" si="76"/>
        <v>0.85629069999999996</v>
      </c>
      <c r="L113" s="89">
        <f>+'[5]Programa I'!K113+'[5]Programa II'!K113+'[5]Programa III'!K113+'[5]Programa IV'!K113+'[5]Programa V'!K113</f>
        <v>65978.649999999994</v>
      </c>
      <c r="M113" s="89">
        <f>+'[5]Programa I'!L113+'[5]Programa II'!L113+'[5]Programa III'!L113+'[5]Programa IV'!L113+'[5]Programa V'!L113</f>
        <v>5876</v>
      </c>
      <c r="N113" s="89">
        <f t="shared" si="111"/>
        <v>71854.649999999994</v>
      </c>
      <c r="O113" s="89">
        <f t="shared" si="112"/>
        <v>428145.35</v>
      </c>
      <c r="P113" s="47"/>
    </row>
    <row r="114" spans="1:574" hidden="1" x14ac:dyDescent="0.25">
      <c r="A114" s="44"/>
      <c r="B114" s="74" t="s">
        <v>290</v>
      </c>
      <c r="C114" s="82" t="s">
        <v>291</v>
      </c>
      <c r="D114" s="76">
        <f>+'[5]Presupuesto 2020'!U114</f>
        <v>2000000</v>
      </c>
      <c r="E114" s="76">
        <f>+'[5]Programa I'!D114+'[5]Programa II'!D114+'[5]Programa III'!D114+'[5]Programa IV'!D114+'[5]Programa V'!D114</f>
        <v>0</v>
      </c>
      <c r="F114" s="89">
        <f t="shared" si="109"/>
        <v>2000000</v>
      </c>
      <c r="G114" s="89">
        <f>+'[5]Programa I'!F114+'[5]Programa II'!F114+'[5]Programa III'!F114+'[5]Programa IV'!F114+'[5]Programa V'!F114</f>
        <v>22800.01</v>
      </c>
      <c r="H114" s="89">
        <f>+'[5]Total Programa'!U113</f>
        <v>211804.76</v>
      </c>
      <c r="I114" s="89">
        <f t="shared" si="110"/>
        <v>1788195.24</v>
      </c>
      <c r="J114" s="90">
        <f t="shared" si="76"/>
        <v>0.89409762000000004</v>
      </c>
      <c r="L114" s="89">
        <f>+'[5]Programa I'!K114+'[5]Programa II'!K114+'[5]Programa III'!K114+'[5]Programa IV'!K114+'[5]Programa V'!K114</f>
        <v>22800.01</v>
      </c>
      <c r="M114" s="89">
        <f>+'[5]Programa I'!L114+'[5]Programa II'!L114+'[5]Programa III'!L114+'[5]Programa IV'!L114+'[5]Programa V'!L114</f>
        <v>189004.75</v>
      </c>
      <c r="N114" s="89">
        <f t="shared" si="111"/>
        <v>211804.76</v>
      </c>
      <c r="O114" s="89">
        <f t="shared" si="112"/>
        <v>1788195.24</v>
      </c>
      <c r="P114" s="47"/>
    </row>
    <row r="115" spans="1:574" x14ac:dyDescent="0.25">
      <c r="B115" s="70">
        <v>2.04</v>
      </c>
      <c r="C115" s="145" t="s">
        <v>292</v>
      </c>
      <c r="D115" s="72">
        <f>SUM(D116:D117)</f>
        <v>18723926</v>
      </c>
      <c r="E115" s="72">
        <f>SUM(E116:E117)</f>
        <v>0</v>
      </c>
      <c r="F115" s="144">
        <f t="shared" ref="F115:I115" si="113">SUM(F116:F117)</f>
        <v>18723926</v>
      </c>
      <c r="G115" s="144">
        <f t="shared" si="113"/>
        <v>7881.31</v>
      </c>
      <c r="H115" s="144">
        <f t="shared" si="113"/>
        <v>438731.34</v>
      </c>
      <c r="I115" s="72">
        <f t="shared" si="113"/>
        <v>18285194.66</v>
      </c>
      <c r="J115" s="73">
        <f t="shared" si="76"/>
        <v>0.97656841091980395</v>
      </c>
      <c r="L115" s="72">
        <f t="shared" ref="L115:O115" si="114">SUM(L116:L117)</f>
        <v>7881.31</v>
      </c>
      <c r="M115" s="72">
        <f t="shared" si="114"/>
        <v>430850.03</v>
      </c>
      <c r="N115" s="72">
        <f t="shared" si="114"/>
        <v>438731.34</v>
      </c>
      <c r="O115" s="72">
        <f t="shared" si="114"/>
        <v>18285194.66</v>
      </c>
      <c r="P115" s="47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</row>
    <row r="116" spans="1:574" hidden="1" x14ac:dyDescent="0.25">
      <c r="A116" s="44"/>
      <c r="B116" s="74" t="s">
        <v>293</v>
      </c>
      <c r="C116" s="82" t="s">
        <v>294</v>
      </c>
      <c r="D116" s="76">
        <f>+'[5]Presupuesto 2020'!U116</f>
        <v>1508928</v>
      </c>
      <c r="E116" s="76">
        <f>+'[5]Programa I'!D116+'[5]Programa II'!D116+'[5]Programa III'!D116+'[5]Programa IV'!D116+'[5]Programa V'!D116</f>
        <v>0</v>
      </c>
      <c r="F116" s="89">
        <f t="shared" ref="F116:F117" si="115">SUM(D116:E116)</f>
        <v>1508928</v>
      </c>
      <c r="G116" s="89">
        <f>+'[5]Programa I'!F116+'[5]Programa II'!F116+'[5]Programa III'!F116+'[5]Programa IV'!F116+'[5]Programa V'!F116</f>
        <v>0</v>
      </c>
      <c r="H116" s="89">
        <f>+'[5]Total Programa'!U115</f>
        <v>29910.989999999998</v>
      </c>
      <c r="I116" s="89">
        <f t="shared" ref="I116:I117" si="116">+F116-H116</f>
        <v>1479017.01</v>
      </c>
      <c r="J116" s="90">
        <f t="shared" si="76"/>
        <v>0.98017732456419393</v>
      </c>
      <c r="L116" s="89">
        <f>+'[5]Programa I'!K116+'[5]Programa II'!K116+'[5]Programa III'!K116+'[5]Programa IV'!K116+'[5]Programa V'!K116</f>
        <v>0</v>
      </c>
      <c r="M116" s="89">
        <f>+'[5]Programa I'!L116+'[5]Programa II'!L116+'[5]Programa III'!L116+'[5]Programa IV'!L116+'[5]Programa V'!L116</f>
        <v>29910.989999999998</v>
      </c>
      <c r="N116" s="89">
        <f t="shared" ref="N116:N117" si="117">SUM(L116:M116)</f>
        <v>29910.989999999998</v>
      </c>
      <c r="O116" s="89">
        <f>+F116-N116</f>
        <v>1479017.01</v>
      </c>
      <c r="P116" s="47"/>
    </row>
    <row r="117" spans="1:574" hidden="1" x14ac:dyDescent="0.25">
      <c r="A117" s="44"/>
      <c r="B117" s="74" t="s">
        <v>295</v>
      </c>
      <c r="C117" s="82" t="s">
        <v>296</v>
      </c>
      <c r="D117" s="76">
        <f>+'[5]Presupuesto 2020'!U117</f>
        <v>17214998</v>
      </c>
      <c r="E117" s="76">
        <f>+'[5]Programa I'!D117+'[5]Programa II'!D117+'[5]Programa III'!D117+'[5]Programa IV'!D117+'[5]Programa V'!D117</f>
        <v>0</v>
      </c>
      <c r="F117" s="89">
        <f t="shared" si="115"/>
        <v>17214998</v>
      </c>
      <c r="G117" s="89">
        <f>+'[5]Programa I'!F117+'[5]Programa II'!F117+'[5]Programa III'!F117+'[5]Programa IV'!F117+'[5]Programa V'!F117</f>
        <v>7881.31</v>
      </c>
      <c r="H117" s="89">
        <f>+'[5]Total Programa'!U116</f>
        <v>408820.35000000003</v>
      </c>
      <c r="I117" s="89">
        <f t="shared" si="116"/>
        <v>16806177.649999999</v>
      </c>
      <c r="J117" s="90">
        <f t="shared" si="76"/>
        <v>0.97625208263166796</v>
      </c>
      <c r="L117" s="89">
        <f>+'[5]Programa I'!K117+'[5]Programa II'!K117+'[5]Programa III'!K117+'[5]Programa IV'!K117+'[5]Programa V'!K117</f>
        <v>7881.31</v>
      </c>
      <c r="M117" s="89">
        <f>+'[5]Programa I'!L117+'[5]Programa II'!L117+'[5]Programa III'!L117+'[5]Programa IV'!L117+'[5]Programa V'!L117</f>
        <v>400939.04000000004</v>
      </c>
      <c r="N117" s="89">
        <f t="shared" si="117"/>
        <v>408820.35000000003</v>
      </c>
      <c r="O117" s="89">
        <f>+F117-N117</f>
        <v>16806177.649999999</v>
      </c>
      <c r="P117" s="47"/>
    </row>
    <row r="118" spans="1:574" x14ac:dyDescent="0.25">
      <c r="B118" s="70">
        <v>2.99</v>
      </c>
      <c r="C118" s="145" t="s">
        <v>297</v>
      </c>
      <c r="D118" s="72">
        <f>SUM(D119:D126)</f>
        <v>44289702.514299996</v>
      </c>
      <c r="E118" s="72">
        <f>SUM(E119:E126)</f>
        <v>4132857.4</v>
      </c>
      <c r="F118" s="144">
        <f t="shared" ref="F118:I118" si="118">SUM(F119:F126)</f>
        <v>48422559.914299995</v>
      </c>
      <c r="G118" s="144">
        <f t="shared" si="118"/>
        <v>404260.46</v>
      </c>
      <c r="H118" s="144">
        <f t="shared" si="118"/>
        <v>4184887.38</v>
      </c>
      <c r="I118" s="72">
        <f t="shared" si="118"/>
        <v>44237672.534299999</v>
      </c>
      <c r="J118" s="73">
        <f t="shared" si="76"/>
        <v>0.91357566829579928</v>
      </c>
      <c r="L118" s="72">
        <f t="shared" ref="L118:O118" si="119">SUM(L119:L126)</f>
        <v>404260.46</v>
      </c>
      <c r="M118" s="72">
        <f t="shared" si="119"/>
        <v>3780626.9199999995</v>
      </c>
      <c r="N118" s="72">
        <f t="shared" si="119"/>
        <v>4184887.3799999994</v>
      </c>
      <c r="O118" s="72">
        <f t="shared" si="119"/>
        <v>44237672.534299999</v>
      </c>
      <c r="P118" s="47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</row>
    <row r="119" spans="1:574" hidden="1" x14ac:dyDescent="0.25">
      <c r="A119" s="44"/>
      <c r="B119" s="74" t="s">
        <v>298</v>
      </c>
      <c r="C119" s="82" t="s">
        <v>299</v>
      </c>
      <c r="D119" s="76">
        <f>+'[5]Presupuesto 2020'!U119</f>
        <v>9084160.9671999998</v>
      </c>
      <c r="E119" s="76">
        <f>+'[5]Programa I'!D119+'[5]Programa II'!D119+'[5]Programa III'!D119+'[5]Programa IV'!D119+'[5]Programa V'!D119</f>
        <v>49821.2</v>
      </c>
      <c r="F119" s="89">
        <f t="shared" ref="F119:F126" si="120">SUM(D119:E119)</f>
        <v>9133982.1671999991</v>
      </c>
      <c r="G119" s="89">
        <f>+'[5]Programa I'!F119+'[5]Programa II'!F119+'[5]Programa III'!F119+'[5]Programa IV'!F119+'[5]Programa V'!F119</f>
        <v>268840.7</v>
      </c>
      <c r="H119" s="89">
        <f>+'[5]Total Programa'!U118</f>
        <v>549356.6</v>
      </c>
      <c r="I119" s="89">
        <f t="shared" ref="I119:I126" si="121">+F119-H119</f>
        <v>8584625.5671999995</v>
      </c>
      <c r="J119" s="90">
        <f t="shared" si="76"/>
        <v>0.93985573981382065</v>
      </c>
      <c r="L119" s="89">
        <f>+'[5]Programa I'!K119+'[5]Programa II'!K119+'[5]Programa III'!K119+'[5]Programa IV'!K119+'[5]Programa V'!K119</f>
        <v>268840.7</v>
      </c>
      <c r="M119" s="89">
        <f>+'[5]Programa I'!L119+'[5]Programa II'!L119+'[5]Programa III'!L119+'[5]Programa IV'!L119+'[5]Programa V'!L119</f>
        <v>280515.90000000002</v>
      </c>
      <c r="N119" s="89">
        <f t="shared" ref="N119:N126" si="122">SUM(L119:M119)</f>
        <v>549356.60000000009</v>
      </c>
      <c r="O119" s="89">
        <f t="shared" ref="O119:O126" si="123">+F119-N119</f>
        <v>8584625.5671999995</v>
      </c>
      <c r="P119" s="47"/>
    </row>
    <row r="120" spans="1:574" hidden="1" x14ac:dyDescent="0.25">
      <c r="A120" s="44"/>
      <c r="B120" s="74" t="s">
        <v>300</v>
      </c>
      <c r="C120" s="82" t="s">
        <v>301</v>
      </c>
      <c r="D120" s="76">
        <f>+'[5]Presupuesto 2020'!U120</f>
        <v>350000</v>
      </c>
      <c r="E120" s="76">
        <f>+'[5]Programa I'!D120+'[5]Programa II'!D120+'[5]Programa III'!D120+'[5]Programa IV'!D120+'[5]Programa V'!D120</f>
        <v>0</v>
      </c>
      <c r="F120" s="89">
        <f t="shared" si="120"/>
        <v>350000</v>
      </c>
      <c r="G120" s="89">
        <f>+'[5]Programa I'!F120+'[5]Programa II'!F120+'[5]Programa III'!F120+'[5]Programa IV'!F120+'[5]Programa V'!F120</f>
        <v>62250</v>
      </c>
      <c r="H120" s="89">
        <f>+'[5]Total Programa'!U119</f>
        <v>86085</v>
      </c>
      <c r="I120" s="89">
        <f t="shared" si="121"/>
        <v>263915</v>
      </c>
      <c r="J120" s="90">
        <f t="shared" si="76"/>
        <v>0.75404285714285713</v>
      </c>
      <c r="L120" s="89">
        <f>+'[5]Programa I'!K120+'[5]Programa II'!K120+'[5]Programa III'!K120+'[5]Programa IV'!K120+'[5]Programa V'!K120</f>
        <v>62250</v>
      </c>
      <c r="M120" s="89">
        <f>+'[5]Programa I'!L120+'[5]Programa II'!L120+'[5]Programa III'!L120+'[5]Programa IV'!L120+'[5]Programa V'!L120</f>
        <v>23835</v>
      </c>
      <c r="N120" s="89">
        <f t="shared" si="122"/>
        <v>86085</v>
      </c>
      <c r="O120" s="89">
        <f t="shared" si="123"/>
        <v>263915</v>
      </c>
      <c r="P120" s="47"/>
    </row>
    <row r="121" spans="1:574" hidden="1" x14ac:dyDescent="0.25">
      <c r="A121" s="44"/>
      <c r="B121" s="74" t="s">
        <v>302</v>
      </c>
      <c r="C121" s="82" t="s">
        <v>303</v>
      </c>
      <c r="D121" s="76">
        <f>+'[5]Presupuesto 2020'!U121</f>
        <v>20957256.247099999</v>
      </c>
      <c r="E121" s="76">
        <f>+'[5]Programa I'!D121+'[5]Programa II'!D121+'[5]Programa III'!D121+'[5]Programa IV'!D121+'[5]Programa V'!D121</f>
        <v>83036.2</v>
      </c>
      <c r="F121" s="89">
        <f t="shared" si="120"/>
        <v>21040292.447099999</v>
      </c>
      <c r="G121" s="89">
        <f>+'[5]Programa I'!F121+'[5]Programa II'!F121+'[5]Programa III'!F121+'[5]Programa IV'!F121+'[5]Programa V'!F121</f>
        <v>73169.759999999995</v>
      </c>
      <c r="H121" s="89">
        <f>+'[5]Total Programa'!U120</f>
        <v>2886866.64</v>
      </c>
      <c r="I121" s="89">
        <f t="shared" si="121"/>
        <v>18153425.807099998</v>
      </c>
      <c r="J121" s="90">
        <f t="shared" si="76"/>
        <v>0.86279341661917353</v>
      </c>
      <c r="L121" s="89">
        <f>+'[5]Programa I'!K121+'[5]Programa II'!K121+'[5]Programa III'!K121+'[5]Programa IV'!K121+'[5]Programa V'!K121</f>
        <v>73169.759999999995</v>
      </c>
      <c r="M121" s="89">
        <f>+'[5]Programa I'!L121+'[5]Programa II'!L121+'[5]Programa III'!L121+'[5]Programa IV'!L121+'[5]Programa V'!L121</f>
        <v>2813696.88</v>
      </c>
      <c r="N121" s="89">
        <f t="shared" si="122"/>
        <v>2886866.6399999997</v>
      </c>
      <c r="O121" s="89">
        <f t="shared" si="123"/>
        <v>18153425.807099998</v>
      </c>
      <c r="P121" s="47"/>
    </row>
    <row r="122" spans="1:574" hidden="1" x14ac:dyDescent="0.25">
      <c r="A122" s="44"/>
      <c r="B122" s="74" t="s">
        <v>304</v>
      </c>
      <c r="C122" s="82" t="s">
        <v>305</v>
      </c>
      <c r="D122" s="76">
        <f>+'[5]Presupuesto 2020'!U122</f>
        <v>1549070</v>
      </c>
      <c r="E122" s="76">
        <f>+'[5]Programa I'!D122+'[5]Programa II'!D122+'[5]Programa III'!D122+'[5]Programa IV'!D122+'[5]Programa V'!D122</f>
        <v>0</v>
      </c>
      <c r="F122" s="89">
        <f t="shared" si="120"/>
        <v>1549070</v>
      </c>
      <c r="G122" s="89">
        <f>+'[5]Programa I'!F122+'[5]Programa II'!F122+'[5]Programa III'!F122+'[5]Programa IV'!F122+'[5]Programa V'!F122</f>
        <v>0</v>
      </c>
      <c r="H122" s="89">
        <f>+'[5]Total Programa'!U121</f>
        <v>50972.82</v>
      </c>
      <c r="I122" s="89">
        <f t="shared" si="121"/>
        <v>1498097.18</v>
      </c>
      <c r="J122" s="90">
        <f t="shared" si="76"/>
        <v>0.96709456641726965</v>
      </c>
      <c r="L122" s="89">
        <f>+'[5]Programa I'!K122+'[5]Programa II'!K122+'[5]Programa III'!K122+'[5]Programa IV'!K122+'[5]Programa V'!K122</f>
        <v>0</v>
      </c>
      <c r="M122" s="89">
        <f>+'[5]Programa I'!L122+'[5]Programa II'!L122+'[5]Programa III'!L122+'[5]Programa IV'!L122+'[5]Programa V'!L122</f>
        <v>50972.82</v>
      </c>
      <c r="N122" s="89">
        <f t="shared" si="122"/>
        <v>50972.82</v>
      </c>
      <c r="O122" s="89">
        <f t="shared" si="123"/>
        <v>1498097.18</v>
      </c>
      <c r="P122" s="47"/>
    </row>
    <row r="123" spans="1:574" hidden="1" x14ac:dyDescent="0.25">
      <c r="A123" s="44"/>
      <c r="B123" s="74" t="s">
        <v>306</v>
      </c>
      <c r="C123" s="82" t="s">
        <v>307</v>
      </c>
      <c r="D123" s="76">
        <f>+'[5]Presupuesto 2020'!U123</f>
        <v>7276025.2999999998</v>
      </c>
      <c r="E123" s="76">
        <f>+'[5]Programa I'!D123+'[5]Programa II'!D123+'[5]Programa III'!D123+'[5]Programa IV'!D123+'[5]Programa V'!D123</f>
        <v>0</v>
      </c>
      <c r="F123" s="89">
        <f t="shared" si="120"/>
        <v>7276025.2999999998</v>
      </c>
      <c r="G123" s="89">
        <f>+'[5]Programa I'!F123+'[5]Programa II'!F123+'[5]Programa III'!F123+'[5]Programa IV'!F123+'[5]Programa V'!F123</f>
        <v>0</v>
      </c>
      <c r="H123" s="89">
        <f>+'[5]Total Programa'!U122</f>
        <v>490731.63</v>
      </c>
      <c r="I123" s="89">
        <f t="shared" si="121"/>
        <v>6785293.6699999999</v>
      </c>
      <c r="J123" s="90">
        <f t="shared" si="76"/>
        <v>0.93255498575575324</v>
      </c>
      <c r="L123" s="89">
        <f>+'[5]Programa I'!K123+'[5]Programa II'!K123+'[5]Programa III'!K123+'[5]Programa IV'!K123+'[5]Programa V'!K123</f>
        <v>0</v>
      </c>
      <c r="M123" s="89">
        <f>+'[5]Programa I'!L123+'[5]Programa II'!L123+'[5]Programa III'!L123+'[5]Programa IV'!L123+'[5]Programa V'!L123</f>
        <v>490731.63</v>
      </c>
      <c r="N123" s="89">
        <f t="shared" si="122"/>
        <v>490731.63</v>
      </c>
      <c r="O123" s="89">
        <f t="shared" si="123"/>
        <v>6785293.6699999999</v>
      </c>
      <c r="P123" s="47"/>
    </row>
    <row r="124" spans="1:574" hidden="1" x14ac:dyDescent="0.25">
      <c r="A124" s="44"/>
      <c r="B124" s="74" t="s">
        <v>308</v>
      </c>
      <c r="C124" s="82" t="s">
        <v>309</v>
      </c>
      <c r="D124" s="76">
        <f>+'[5]Presupuesto 2020'!U124</f>
        <v>570400</v>
      </c>
      <c r="E124" s="76">
        <f>+'[5]Programa I'!D124+'[5]Programa II'!D124+'[5]Programa III'!D124+'[5]Programa IV'!D124+'[5]Programa V'!D124</f>
        <v>0</v>
      </c>
      <c r="F124" s="89">
        <f t="shared" si="120"/>
        <v>570400</v>
      </c>
      <c r="G124" s="89">
        <f>+'[5]Programa I'!F124+'[5]Programa II'!F124+'[5]Programa III'!F124+'[5]Programa IV'!F124+'[5]Programa V'!F124</f>
        <v>0</v>
      </c>
      <c r="H124" s="89">
        <f>+'[5]Total Programa'!U123</f>
        <v>16364.54</v>
      </c>
      <c r="I124" s="89">
        <f t="shared" si="121"/>
        <v>554035.46</v>
      </c>
      <c r="J124" s="90">
        <f t="shared" si="76"/>
        <v>0.97131041374474048</v>
      </c>
      <c r="L124" s="89">
        <f>+'[5]Programa I'!K124+'[5]Programa II'!K124+'[5]Programa III'!K124+'[5]Programa IV'!K124+'[5]Programa V'!K124</f>
        <v>0</v>
      </c>
      <c r="M124" s="89">
        <f>+'[5]Programa I'!L124+'[5]Programa II'!L124+'[5]Programa III'!L124+'[5]Programa IV'!L124+'[5]Programa V'!L124</f>
        <v>16364.54</v>
      </c>
      <c r="N124" s="89">
        <f t="shared" si="122"/>
        <v>16364.54</v>
      </c>
      <c r="O124" s="89">
        <f t="shared" si="123"/>
        <v>554035.46</v>
      </c>
      <c r="P124" s="47"/>
    </row>
    <row r="125" spans="1:574" hidden="1" x14ac:dyDescent="0.25">
      <c r="A125" s="44"/>
      <c r="B125" s="74" t="s">
        <v>310</v>
      </c>
      <c r="C125" s="82" t="s">
        <v>311</v>
      </c>
      <c r="D125" s="76">
        <f>+'[5]Presupuesto 2020'!U125</f>
        <v>333530</v>
      </c>
      <c r="E125" s="76">
        <f>+'[5]Programa I'!D125+'[5]Programa II'!D125+'[5]Programa III'!D125+'[5]Programa IV'!D125+'[5]Programa V'!D125</f>
        <v>0</v>
      </c>
      <c r="F125" s="89">
        <f t="shared" si="120"/>
        <v>333530</v>
      </c>
      <c r="G125" s="89">
        <f>+'[5]Programa I'!F125+'[5]Programa II'!F125+'[5]Programa III'!F125+'[5]Programa IV'!F125+'[5]Programa V'!F125</f>
        <v>0</v>
      </c>
      <c r="H125" s="89">
        <f>+'[5]Total Programa'!U124</f>
        <v>87723.17</v>
      </c>
      <c r="I125" s="89">
        <f t="shared" si="121"/>
        <v>245806.83000000002</v>
      </c>
      <c r="J125" s="90">
        <f t="shared" si="76"/>
        <v>0.7369856684556112</v>
      </c>
      <c r="L125" s="89">
        <f>+'[5]Programa I'!K125+'[5]Programa II'!K125+'[5]Programa III'!K125+'[5]Programa IV'!K125+'[5]Programa V'!K125</f>
        <v>0</v>
      </c>
      <c r="M125" s="89">
        <f>+'[5]Programa I'!L125+'[5]Programa II'!L125+'[5]Programa III'!L125+'[5]Programa IV'!L125+'[5]Programa V'!L125</f>
        <v>87723.17</v>
      </c>
      <c r="N125" s="89">
        <f t="shared" si="122"/>
        <v>87723.17</v>
      </c>
      <c r="O125" s="89">
        <f t="shared" si="123"/>
        <v>245806.83000000002</v>
      </c>
      <c r="P125" s="47"/>
    </row>
    <row r="126" spans="1:574" hidden="1" x14ac:dyDescent="0.25">
      <c r="A126" s="44"/>
      <c r="B126" s="74" t="s">
        <v>312</v>
      </c>
      <c r="C126" s="82" t="s">
        <v>313</v>
      </c>
      <c r="D126" s="76">
        <f>+'[5]Presupuesto 2020'!U126</f>
        <v>4169260</v>
      </c>
      <c r="E126" s="76">
        <f>+'[5]Programa I'!D126+'[5]Programa II'!D126+'[5]Programa III'!D126+'[5]Programa IV'!D126+'[5]Programa V'!D126</f>
        <v>4000000</v>
      </c>
      <c r="F126" s="89">
        <f t="shared" si="120"/>
        <v>8169260</v>
      </c>
      <c r="G126" s="89">
        <f>+'[5]Programa I'!F126+'[5]Programa II'!F126+'[5]Programa III'!F126+'[5]Programa IV'!F126+'[5]Programa V'!F126</f>
        <v>0</v>
      </c>
      <c r="H126" s="89">
        <f>+'[5]Total Programa'!U125</f>
        <v>16786.98</v>
      </c>
      <c r="I126" s="89">
        <f t="shared" si="121"/>
        <v>8152473.0199999996</v>
      </c>
      <c r="J126" s="90">
        <f t="shared" si="76"/>
        <v>0.99794510396290481</v>
      </c>
      <c r="L126" s="89">
        <f>+'[5]Programa I'!K126+'[5]Programa II'!K126+'[5]Programa III'!K126+'[5]Programa IV'!K126+'[5]Programa V'!K126</f>
        <v>0</v>
      </c>
      <c r="M126" s="89">
        <f>+'[5]Programa I'!L126+'[5]Programa II'!L126+'[5]Programa III'!L126+'[5]Programa IV'!L126+'[5]Programa V'!L126</f>
        <v>16786.98</v>
      </c>
      <c r="N126" s="89">
        <f t="shared" si="122"/>
        <v>16786.98</v>
      </c>
      <c r="O126" s="89">
        <f t="shared" si="123"/>
        <v>8152473.0199999996</v>
      </c>
      <c r="P126" s="47"/>
    </row>
    <row r="127" spans="1:574" s="50" customFormat="1" x14ac:dyDescent="0.25">
      <c r="A127" s="130"/>
      <c r="B127" s="65">
        <v>3</v>
      </c>
      <c r="C127" s="134" t="s">
        <v>314</v>
      </c>
      <c r="D127" s="66">
        <f t="shared" ref="D127:I127" si="124">+D128+D131+D139+D142</f>
        <v>5117751041.6700001</v>
      </c>
      <c r="E127" s="66">
        <f t="shared" si="124"/>
        <v>0</v>
      </c>
      <c r="F127" s="140">
        <f t="shared" si="124"/>
        <v>5117751041.6700001</v>
      </c>
      <c r="G127" s="140">
        <f t="shared" si="124"/>
        <v>187818750</v>
      </c>
      <c r="H127" s="140">
        <f t="shared" si="124"/>
        <v>1682226985.05</v>
      </c>
      <c r="I127" s="67">
        <f t="shared" si="124"/>
        <v>3435524056.6199999</v>
      </c>
      <c r="J127" s="88">
        <f t="shared" si="76"/>
        <v>0.67129565870772334</v>
      </c>
      <c r="K127" s="100"/>
      <c r="L127" s="67">
        <f t="shared" ref="L127:O127" si="125">+L128+L131+L139+L142</f>
        <v>187818750</v>
      </c>
      <c r="M127" s="67">
        <f t="shared" si="125"/>
        <v>1494408235.05</v>
      </c>
      <c r="N127" s="67">
        <f t="shared" si="125"/>
        <v>1682226985.05</v>
      </c>
      <c r="O127" s="67">
        <f t="shared" si="125"/>
        <v>3435524056.6199999</v>
      </c>
      <c r="P127" s="47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  <c r="GG127" s="128"/>
      <c r="GH127" s="128"/>
      <c r="GI127" s="128"/>
      <c r="GJ127" s="128"/>
      <c r="GK127" s="128"/>
      <c r="GL127" s="128"/>
      <c r="GM127" s="128"/>
      <c r="GN127" s="128"/>
      <c r="GO127" s="128"/>
      <c r="GP127" s="128"/>
      <c r="GQ127" s="128"/>
      <c r="GR127" s="128"/>
      <c r="GS127" s="128"/>
      <c r="GT127" s="128"/>
      <c r="GU127" s="128"/>
      <c r="GV127" s="128"/>
      <c r="GW127" s="128"/>
      <c r="GX127" s="128"/>
      <c r="GY127" s="128"/>
      <c r="GZ127" s="128"/>
      <c r="HA127" s="128"/>
      <c r="HB127" s="128"/>
      <c r="HC127" s="128"/>
      <c r="HD127" s="128"/>
      <c r="HE127" s="128"/>
      <c r="HF127" s="128"/>
      <c r="HG127" s="128"/>
      <c r="HH127" s="128"/>
      <c r="HI127" s="128"/>
      <c r="HJ127" s="128"/>
      <c r="HK127" s="128"/>
      <c r="HL127" s="128"/>
      <c r="HM127" s="128"/>
      <c r="HN127" s="128"/>
      <c r="HO127" s="128"/>
      <c r="HP127" s="128"/>
      <c r="HQ127" s="128"/>
      <c r="HR127" s="128"/>
      <c r="HS127" s="128"/>
      <c r="HT127" s="128"/>
      <c r="HU127" s="128"/>
      <c r="HV127" s="128"/>
      <c r="HW127" s="128"/>
      <c r="HX127" s="128"/>
      <c r="HY127" s="128"/>
      <c r="HZ127" s="128"/>
      <c r="IA127" s="128"/>
      <c r="IB127" s="128"/>
      <c r="IC127" s="128"/>
      <c r="ID127" s="128"/>
      <c r="IE127" s="128"/>
      <c r="IF127" s="128"/>
      <c r="IG127" s="128"/>
      <c r="IH127" s="128"/>
      <c r="II127" s="128"/>
      <c r="IJ127" s="128"/>
      <c r="IK127" s="128"/>
      <c r="IL127" s="128"/>
      <c r="IM127" s="128"/>
      <c r="IN127" s="128"/>
      <c r="IO127" s="128"/>
      <c r="IP127" s="128"/>
      <c r="IQ127" s="128"/>
      <c r="IR127" s="128"/>
      <c r="IS127" s="128"/>
      <c r="IT127" s="128"/>
      <c r="IU127" s="128"/>
      <c r="IV127" s="128"/>
      <c r="IW127" s="128"/>
      <c r="IX127" s="128"/>
      <c r="IY127" s="128"/>
      <c r="IZ127" s="128"/>
      <c r="JA127" s="128"/>
      <c r="JB127" s="128"/>
      <c r="JC127" s="128"/>
      <c r="JD127" s="128"/>
      <c r="JE127" s="128"/>
      <c r="JF127" s="128"/>
      <c r="JG127" s="128"/>
      <c r="JH127" s="128"/>
      <c r="JI127" s="128"/>
      <c r="JJ127" s="128"/>
      <c r="JK127" s="128"/>
      <c r="JL127" s="128"/>
      <c r="JM127" s="128"/>
      <c r="JN127" s="128"/>
      <c r="JO127" s="128"/>
      <c r="JP127" s="128"/>
      <c r="JQ127" s="128"/>
      <c r="JR127" s="128"/>
      <c r="JS127" s="128"/>
      <c r="JT127" s="128"/>
      <c r="JU127" s="128"/>
      <c r="JV127" s="128"/>
      <c r="JW127" s="128"/>
      <c r="JX127" s="128"/>
      <c r="JY127" s="128"/>
      <c r="JZ127" s="128"/>
      <c r="KA127" s="128"/>
      <c r="KB127" s="128"/>
      <c r="KC127" s="128"/>
      <c r="KD127" s="128"/>
      <c r="KE127" s="128"/>
      <c r="KF127" s="128"/>
      <c r="KG127" s="128"/>
      <c r="KH127" s="128"/>
      <c r="KI127" s="128"/>
      <c r="KJ127" s="128"/>
      <c r="KK127" s="128"/>
      <c r="KL127" s="128"/>
      <c r="KM127" s="128"/>
      <c r="KN127" s="128"/>
      <c r="KO127" s="128"/>
      <c r="KP127" s="128"/>
      <c r="KQ127" s="128"/>
      <c r="KR127" s="128"/>
      <c r="KS127" s="128"/>
      <c r="KT127" s="128"/>
      <c r="KU127" s="128"/>
      <c r="KV127" s="128"/>
      <c r="KW127" s="128"/>
      <c r="KX127" s="128"/>
      <c r="KY127" s="128"/>
      <c r="KZ127" s="128"/>
      <c r="LA127" s="128"/>
      <c r="LB127" s="128"/>
      <c r="LC127" s="128"/>
      <c r="LD127" s="128"/>
      <c r="LE127" s="128"/>
      <c r="LF127" s="128"/>
      <c r="LG127" s="128"/>
      <c r="LH127" s="128"/>
      <c r="LI127" s="128"/>
      <c r="LJ127" s="128"/>
      <c r="LK127" s="128"/>
      <c r="LL127" s="128"/>
      <c r="LM127" s="128"/>
      <c r="LN127" s="128"/>
      <c r="LO127" s="128"/>
      <c r="LP127" s="128"/>
      <c r="LQ127" s="128"/>
      <c r="LR127" s="128"/>
      <c r="LS127" s="128"/>
      <c r="LT127" s="128"/>
      <c r="LU127" s="128"/>
      <c r="LV127" s="128"/>
      <c r="LW127" s="128"/>
      <c r="LX127" s="128"/>
      <c r="LY127" s="128"/>
      <c r="LZ127" s="128"/>
      <c r="MA127" s="128"/>
      <c r="MB127" s="128"/>
      <c r="MC127" s="128"/>
      <c r="MD127" s="128"/>
      <c r="ME127" s="128"/>
      <c r="MF127" s="128"/>
      <c r="MG127" s="128"/>
      <c r="MH127" s="128"/>
      <c r="MI127" s="128"/>
      <c r="MJ127" s="128"/>
      <c r="MK127" s="128"/>
      <c r="ML127" s="128"/>
      <c r="MM127" s="128"/>
      <c r="MN127" s="128"/>
      <c r="MO127" s="128"/>
      <c r="MP127" s="128"/>
      <c r="MQ127" s="128"/>
      <c r="MR127" s="128"/>
      <c r="MS127" s="128"/>
      <c r="MT127" s="128"/>
      <c r="MU127" s="128"/>
      <c r="MV127" s="128"/>
      <c r="MW127" s="128"/>
      <c r="MX127" s="128"/>
      <c r="MY127" s="128"/>
      <c r="MZ127" s="128"/>
      <c r="NA127" s="128"/>
      <c r="NB127" s="128"/>
      <c r="NC127" s="128"/>
      <c r="ND127" s="128"/>
      <c r="NE127" s="128"/>
      <c r="NF127" s="128"/>
      <c r="NG127" s="128"/>
      <c r="NH127" s="128"/>
      <c r="NI127" s="128"/>
      <c r="NJ127" s="128"/>
      <c r="NK127" s="128"/>
      <c r="NL127" s="128"/>
      <c r="NM127" s="128"/>
      <c r="NN127" s="128"/>
      <c r="NO127" s="128"/>
      <c r="NP127" s="128"/>
      <c r="NQ127" s="128"/>
      <c r="NR127" s="128"/>
      <c r="NS127" s="128"/>
      <c r="NT127" s="128"/>
      <c r="NU127" s="128"/>
      <c r="NV127" s="128"/>
      <c r="NW127" s="128"/>
      <c r="NX127" s="128"/>
      <c r="NY127" s="128"/>
      <c r="NZ127" s="128"/>
      <c r="OA127" s="128"/>
      <c r="OB127" s="128"/>
      <c r="OC127" s="128"/>
      <c r="OD127" s="128"/>
      <c r="OE127" s="128"/>
      <c r="OF127" s="128"/>
      <c r="OG127" s="128"/>
      <c r="OH127" s="128"/>
      <c r="OI127" s="128"/>
      <c r="OJ127" s="128"/>
      <c r="OK127" s="128"/>
      <c r="OL127" s="128"/>
      <c r="OM127" s="128"/>
      <c r="ON127" s="128"/>
      <c r="OO127" s="128"/>
      <c r="OP127" s="128"/>
      <c r="OQ127" s="128"/>
      <c r="OR127" s="128"/>
      <c r="OS127" s="128"/>
      <c r="OT127" s="128"/>
      <c r="OU127" s="128"/>
      <c r="OV127" s="128"/>
      <c r="OW127" s="128"/>
      <c r="OX127" s="128"/>
      <c r="OY127" s="128"/>
      <c r="OZ127" s="128"/>
      <c r="PA127" s="128"/>
      <c r="PB127" s="128"/>
      <c r="PC127" s="128"/>
      <c r="PD127" s="128"/>
      <c r="PE127" s="128"/>
      <c r="PF127" s="128"/>
      <c r="PG127" s="128"/>
      <c r="PH127" s="128"/>
      <c r="PI127" s="128"/>
      <c r="PJ127" s="128"/>
      <c r="PK127" s="128"/>
      <c r="PL127" s="128"/>
      <c r="PM127" s="128"/>
      <c r="PN127" s="128"/>
      <c r="PO127" s="128"/>
      <c r="PP127" s="128"/>
      <c r="PQ127" s="128"/>
      <c r="PR127" s="128"/>
      <c r="PS127" s="128"/>
      <c r="PT127" s="128"/>
      <c r="PU127" s="128"/>
      <c r="PV127" s="128"/>
      <c r="PW127" s="128"/>
      <c r="PX127" s="128"/>
      <c r="PY127" s="128"/>
      <c r="PZ127" s="128"/>
      <c r="QA127" s="128"/>
      <c r="QB127" s="128"/>
      <c r="QC127" s="128"/>
      <c r="QD127" s="128"/>
      <c r="QE127" s="128"/>
      <c r="QF127" s="128"/>
      <c r="QG127" s="128"/>
      <c r="QH127" s="128"/>
      <c r="QI127" s="128"/>
      <c r="QJ127" s="128"/>
      <c r="QK127" s="128"/>
      <c r="QL127" s="128"/>
      <c r="QM127" s="128"/>
      <c r="QN127" s="128"/>
      <c r="QO127" s="128"/>
      <c r="QP127" s="128"/>
      <c r="QQ127" s="128"/>
      <c r="QR127" s="128"/>
      <c r="QS127" s="128"/>
      <c r="QT127" s="128"/>
      <c r="QU127" s="128"/>
      <c r="QV127" s="128"/>
      <c r="QW127" s="128"/>
      <c r="QX127" s="128"/>
      <c r="QY127" s="128"/>
      <c r="QZ127" s="128"/>
      <c r="RA127" s="128"/>
      <c r="RB127" s="128"/>
      <c r="RC127" s="128"/>
      <c r="RD127" s="128"/>
      <c r="RE127" s="128"/>
      <c r="RF127" s="128"/>
      <c r="RG127" s="128"/>
      <c r="RH127" s="128"/>
      <c r="RI127" s="128"/>
      <c r="RJ127" s="128"/>
      <c r="RK127" s="128"/>
      <c r="RL127" s="128"/>
      <c r="RM127" s="128"/>
      <c r="RN127" s="128"/>
      <c r="RO127" s="128"/>
      <c r="RP127" s="128"/>
      <c r="RQ127" s="128"/>
      <c r="RR127" s="128"/>
      <c r="RS127" s="128"/>
      <c r="RT127" s="128"/>
      <c r="RU127" s="128"/>
      <c r="RV127" s="128"/>
      <c r="RW127" s="128"/>
      <c r="RX127" s="128"/>
      <c r="RY127" s="128"/>
      <c r="RZ127" s="128"/>
      <c r="SA127" s="128"/>
      <c r="SB127" s="128"/>
      <c r="SC127" s="128"/>
      <c r="SD127" s="128"/>
      <c r="SE127" s="128"/>
      <c r="SF127" s="128"/>
      <c r="SG127" s="128"/>
      <c r="SH127" s="128"/>
      <c r="SI127" s="128"/>
      <c r="SJ127" s="128"/>
      <c r="SK127" s="128"/>
      <c r="SL127" s="128"/>
      <c r="SM127" s="128"/>
      <c r="SN127" s="128"/>
      <c r="SO127" s="128"/>
      <c r="SP127" s="128"/>
      <c r="SQ127" s="128"/>
      <c r="SR127" s="128"/>
      <c r="SS127" s="128"/>
      <c r="ST127" s="128"/>
      <c r="SU127" s="128"/>
      <c r="SV127" s="128"/>
      <c r="SW127" s="128"/>
      <c r="SX127" s="128"/>
      <c r="SY127" s="128"/>
      <c r="SZ127" s="128"/>
      <c r="TA127" s="128"/>
      <c r="TB127" s="128"/>
      <c r="TC127" s="128"/>
      <c r="TD127" s="128"/>
      <c r="TE127" s="128"/>
      <c r="TF127" s="128"/>
      <c r="TG127" s="128"/>
      <c r="TH127" s="128"/>
      <c r="TI127" s="128"/>
      <c r="TJ127" s="128"/>
      <c r="TK127" s="128"/>
      <c r="TL127" s="128"/>
      <c r="TM127" s="128"/>
      <c r="TN127" s="128"/>
      <c r="TO127" s="128"/>
      <c r="TP127" s="128"/>
      <c r="TQ127" s="128"/>
      <c r="TR127" s="128"/>
      <c r="TS127" s="128"/>
      <c r="TT127" s="128"/>
      <c r="TU127" s="128"/>
      <c r="TV127" s="128"/>
      <c r="TW127" s="128"/>
      <c r="TX127" s="128"/>
      <c r="TY127" s="128"/>
      <c r="TZ127" s="128"/>
      <c r="UA127" s="128"/>
      <c r="UB127" s="128"/>
      <c r="UC127" s="128"/>
      <c r="UD127" s="128"/>
      <c r="UE127" s="128"/>
      <c r="UF127" s="128"/>
      <c r="UG127" s="128"/>
      <c r="UH127" s="128"/>
      <c r="UI127" s="128"/>
      <c r="UJ127" s="128"/>
      <c r="UK127" s="128"/>
      <c r="UL127" s="128"/>
      <c r="UM127" s="128"/>
      <c r="UN127" s="128"/>
      <c r="UO127" s="128"/>
      <c r="UP127" s="128"/>
      <c r="UQ127" s="128"/>
      <c r="UR127" s="128"/>
      <c r="US127" s="128"/>
      <c r="UT127" s="128"/>
      <c r="UU127" s="128"/>
      <c r="UV127" s="128"/>
      <c r="UW127" s="128"/>
      <c r="UX127" s="128"/>
      <c r="UY127" s="128"/>
      <c r="UZ127" s="128"/>
      <c r="VA127" s="128"/>
      <c r="VB127" s="128"/>
    </row>
    <row r="128" spans="1:574" x14ac:dyDescent="0.25">
      <c r="B128" s="70">
        <v>3.01</v>
      </c>
      <c r="C128" s="145" t="s">
        <v>315</v>
      </c>
      <c r="D128" s="71">
        <f t="shared" ref="D128:F128" si="126">SUM(D129:D130)</f>
        <v>5117751041.6700001</v>
      </c>
      <c r="E128" s="71">
        <f t="shared" si="126"/>
        <v>0</v>
      </c>
      <c r="F128" s="144">
        <f t="shared" si="126"/>
        <v>5117751041.6700001</v>
      </c>
      <c r="G128" s="144">
        <f t="shared" ref="G128:I128" si="127">SUM(G129:G130)</f>
        <v>187818750</v>
      </c>
      <c r="H128" s="144">
        <f t="shared" si="127"/>
        <v>1682226985.05</v>
      </c>
      <c r="I128" s="72">
        <f t="shared" si="127"/>
        <v>3435524056.6199999</v>
      </c>
      <c r="J128" s="73">
        <f t="shared" si="76"/>
        <v>0.67129565870772334</v>
      </c>
      <c r="K128" s="79"/>
      <c r="L128" s="72">
        <f t="shared" ref="L128:O128" si="128">SUM(L129:L130)</f>
        <v>187818750</v>
      </c>
      <c r="M128" s="72">
        <f t="shared" si="128"/>
        <v>1494408235.05</v>
      </c>
      <c r="N128" s="72">
        <f t="shared" si="128"/>
        <v>1682226985.05</v>
      </c>
      <c r="O128" s="72">
        <f t="shared" si="128"/>
        <v>3435524056.6199999</v>
      </c>
      <c r="P128" s="47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</row>
    <row r="129" spans="1:574" hidden="1" x14ac:dyDescent="0.25">
      <c r="A129" s="44"/>
      <c r="B129" s="74" t="s">
        <v>316</v>
      </c>
      <c r="C129" s="82" t="s">
        <v>317</v>
      </c>
      <c r="D129" s="76">
        <f>+'[5]Presupuesto 2020'!U129</f>
        <v>2062957986.1199999</v>
      </c>
      <c r="E129" s="76">
        <f>+'[5]Programa I'!D129+'[5]Programa II'!D129+'[5]Programa III'!D129+'[5]Programa IV'!D129+'[5]Programa V'!D129</f>
        <v>0</v>
      </c>
      <c r="F129" s="89">
        <f t="shared" ref="F129:F130" si="129">SUM(D129:E129)</f>
        <v>2062957986.1199999</v>
      </c>
      <c r="G129" s="89">
        <f>+'[5]Programa I'!F129+'[5]Programa II'!F129+'[5]Programa III'!F129+'[5]Programa IV'!F129+'[5]Programa V'!F129</f>
        <v>0</v>
      </c>
      <c r="H129" s="89">
        <f>+'[5]Total Programa'!U128</f>
        <v>542226985.04999995</v>
      </c>
      <c r="I129" s="89">
        <f t="shared" ref="I129:I130" si="130">+F129-H129</f>
        <v>1520731001.0699999</v>
      </c>
      <c r="J129" s="90">
        <f t="shared" si="76"/>
        <v>0.73716043239939288</v>
      </c>
      <c r="L129" s="89">
        <f>+'[5]Programa I'!K129+'[5]Programa II'!K129+'[5]Programa III'!K129+'[5]Programa IV'!K129+'[5]Programa V'!K129</f>
        <v>0</v>
      </c>
      <c r="M129" s="89">
        <f>+'[5]Programa I'!L129+'[5]Programa II'!L129+'[5]Programa III'!L129+'[5]Programa IV'!L129+'[5]Programa V'!L129</f>
        <v>542226985.04999995</v>
      </c>
      <c r="N129" s="89">
        <f t="shared" ref="N129:N130" si="131">SUM(L129:M129)</f>
        <v>542226985.04999995</v>
      </c>
      <c r="O129" s="89">
        <f>+F129-N129</f>
        <v>1520731001.0699999</v>
      </c>
      <c r="P129" s="47"/>
    </row>
    <row r="130" spans="1:574" hidden="1" x14ac:dyDescent="0.25">
      <c r="A130" s="44"/>
      <c r="B130" s="74" t="s">
        <v>318</v>
      </c>
      <c r="C130" s="82" t="s">
        <v>319</v>
      </c>
      <c r="D130" s="76">
        <f>+'[5]Presupuesto 2020'!U130</f>
        <v>3054793055.5500002</v>
      </c>
      <c r="E130" s="76">
        <f>+'[5]Programa I'!D130+'[5]Programa II'!D130+'[5]Programa III'!D130+'[5]Programa IV'!D130+'[5]Programa V'!D130</f>
        <v>0</v>
      </c>
      <c r="F130" s="89">
        <f t="shared" si="129"/>
        <v>3054793055.5500002</v>
      </c>
      <c r="G130" s="89">
        <f>+'[5]Programa I'!F130+'[5]Programa II'!F130+'[5]Programa III'!F130+'[5]Programa IV'!F130+'[5]Programa V'!F130</f>
        <v>187818750</v>
      </c>
      <c r="H130" s="89">
        <f>+'[5]Total Programa'!U129</f>
        <v>1140000000</v>
      </c>
      <c r="I130" s="89">
        <f t="shared" si="130"/>
        <v>1914793055.5500002</v>
      </c>
      <c r="J130" s="90">
        <f t="shared" si="76"/>
        <v>0.62681596452865163</v>
      </c>
      <c r="L130" s="89">
        <f>+'[5]Programa I'!K130+'[5]Programa II'!K130+'[5]Programa III'!K130+'[5]Programa IV'!K130+'[5]Programa V'!K130</f>
        <v>187818750</v>
      </c>
      <c r="M130" s="89">
        <f>+'[5]Programa I'!L130+'[5]Programa II'!L130+'[5]Programa III'!L130+'[5]Programa IV'!L130+'[5]Programa V'!L130</f>
        <v>952181250</v>
      </c>
      <c r="N130" s="89">
        <f t="shared" si="131"/>
        <v>1140000000</v>
      </c>
      <c r="O130" s="89">
        <f>+F130-N130</f>
        <v>1914793055.5500002</v>
      </c>
      <c r="P130" s="47"/>
    </row>
    <row r="131" spans="1:574" s="50" customFormat="1" hidden="1" x14ac:dyDescent="0.25">
      <c r="B131" s="70">
        <v>3.02</v>
      </c>
      <c r="C131" s="81" t="s">
        <v>320</v>
      </c>
      <c r="D131" s="71">
        <f t="shared" ref="D131:F131" si="132">SUM(D132:D138)</f>
        <v>0</v>
      </c>
      <c r="E131" s="71">
        <f t="shared" si="132"/>
        <v>0</v>
      </c>
      <c r="F131" s="72">
        <f t="shared" si="132"/>
        <v>0</v>
      </c>
      <c r="G131" s="72">
        <f t="shared" ref="G131:I131" si="133">SUM(G132:G138)</f>
        <v>0</v>
      </c>
      <c r="H131" s="72">
        <f t="shared" si="133"/>
        <v>0</v>
      </c>
      <c r="I131" s="72">
        <f t="shared" si="133"/>
        <v>0</v>
      </c>
      <c r="J131" s="73">
        <f t="shared" si="76"/>
        <v>0</v>
      </c>
      <c r="L131" s="72">
        <f t="shared" ref="L131:O131" si="134">SUM(L132:L138)</f>
        <v>0</v>
      </c>
      <c r="M131" s="72">
        <f t="shared" si="134"/>
        <v>0</v>
      </c>
      <c r="N131" s="72">
        <f t="shared" si="134"/>
        <v>0</v>
      </c>
      <c r="O131" s="72">
        <f t="shared" si="134"/>
        <v>0</v>
      </c>
      <c r="P131" s="47"/>
    </row>
    <row r="132" spans="1:574" hidden="1" x14ac:dyDescent="0.25">
      <c r="A132" s="44"/>
      <c r="B132" s="74" t="s">
        <v>321</v>
      </c>
      <c r="C132" s="82" t="s">
        <v>322</v>
      </c>
      <c r="D132" s="76">
        <f>+'[5]Presupuesto 2020'!U132</f>
        <v>0</v>
      </c>
      <c r="E132" s="76">
        <f>+'[5]Programa I'!D132+'[5]Programa II'!D132+'[5]Programa III'!D132+'[5]Programa IV'!D132+'[5]Programa V'!D132</f>
        <v>0</v>
      </c>
      <c r="F132" s="89">
        <f t="shared" ref="F132:F138" si="135">SUM(D132:E132)</f>
        <v>0</v>
      </c>
      <c r="G132" s="89">
        <f>+'[5]Programa I'!F132+'[5]Programa II'!F132+'[5]Programa III'!F132+'[5]Programa IV'!F132+'[5]Programa V'!F132</f>
        <v>0</v>
      </c>
      <c r="H132" s="89">
        <f>+'[5]Total Programa'!U131</f>
        <v>0</v>
      </c>
      <c r="I132" s="89">
        <f t="shared" ref="I132:I138" si="136">+F132-H132</f>
        <v>0</v>
      </c>
      <c r="J132" s="90">
        <f t="shared" si="76"/>
        <v>0</v>
      </c>
      <c r="K132" s="44"/>
      <c r="L132" s="89">
        <f>+'[5]Programa I'!K132+'[5]Programa II'!K132+'[5]Programa III'!K132+'[5]Programa IV'!K132+'[5]Programa V'!K132</f>
        <v>0</v>
      </c>
      <c r="M132" s="89">
        <f>+'[5]Programa I'!L132+'[5]Programa II'!L132+'[5]Programa III'!L132+'[5]Programa IV'!L132+'[5]Programa V'!L132</f>
        <v>0</v>
      </c>
      <c r="N132" s="89">
        <f t="shared" ref="N132:N138" si="137">SUM(L132:M132)</f>
        <v>0</v>
      </c>
      <c r="O132" s="89">
        <f t="shared" ref="O132:O138" si="138">+F132-N132</f>
        <v>0</v>
      </c>
      <c r="P132" s="47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  <c r="IZ132" s="44"/>
      <c r="JA132" s="44"/>
      <c r="JB132" s="44"/>
      <c r="JC132" s="44"/>
      <c r="JD132" s="44"/>
      <c r="JE132" s="44"/>
      <c r="JF132" s="44"/>
      <c r="JG132" s="44"/>
      <c r="JH132" s="44"/>
      <c r="JI132" s="44"/>
      <c r="JJ132" s="44"/>
      <c r="JK132" s="44"/>
      <c r="JL132" s="44"/>
      <c r="JM132" s="44"/>
      <c r="JN132" s="44"/>
      <c r="JO132" s="44"/>
      <c r="JP132" s="44"/>
      <c r="JQ132" s="44"/>
      <c r="JR132" s="44"/>
      <c r="JS132" s="44"/>
      <c r="JT132" s="44"/>
      <c r="JU132" s="44"/>
      <c r="JV132" s="44"/>
      <c r="JW132" s="44"/>
      <c r="JX132" s="44"/>
      <c r="JY132" s="44"/>
      <c r="JZ132" s="44"/>
      <c r="KA132" s="44"/>
      <c r="KB132" s="44"/>
      <c r="KC132" s="44"/>
      <c r="KD132" s="44"/>
      <c r="KE132" s="44"/>
      <c r="KF132" s="44"/>
      <c r="KG132" s="44"/>
      <c r="KH132" s="44"/>
      <c r="KI132" s="44"/>
      <c r="KJ132" s="44"/>
      <c r="KK132" s="44"/>
      <c r="KL132" s="44"/>
      <c r="KM132" s="44"/>
      <c r="KN132" s="44"/>
      <c r="KO132" s="44"/>
      <c r="KP132" s="44"/>
      <c r="KQ132" s="44"/>
      <c r="KR132" s="44"/>
      <c r="KS132" s="44"/>
      <c r="KT132" s="44"/>
      <c r="KU132" s="44"/>
      <c r="KV132" s="44"/>
      <c r="KW132" s="44"/>
      <c r="KX132" s="44"/>
      <c r="KY132" s="44"/>
      <c r="KZ132" s="44"/>
      <c r="LA132" s="44"/>
      <c r="LB132" s="44"/>
      <c r="LC132" s="44"/>
      <c r="LD132" s="44"/>
      <c r="LE132" s="44"/>
      <c r="LF132" s="44"/>
      <c r="LG132" s="44"/>
      <c r="LH132" s="44"/>
      <c r="LI132" s="44"/>
      <c r="LJ132" s="44"/>
      <c r="LK132" s="44"/>
      <c r="LL132" s="44"/>
      <c r="LM132" s="44"/>
      <c r="LN132" s="44"/>
      <c r="LO132" s="44"/>
      <c r="LP132" s="44"/>
      <c r="LQ132" s="44"/>
      <c r="LR132" s="44"/>
      <c r="LS132" s="44"/>
      <c r="LT132" s="44"/>
      <c r="LU132" s="44"/>
      <c r="LV132" s="44"/>
      <c r="LW132" s="44"/>
      <c r="LX132" s="44"/>
      <c r="LY132" s="44"/>
      <c r="LZ132" s="44"/>
      <c r="MA132" s="44"/>
      <c r="MB132" s="44"/>
      <c r="MC132" s="44"/>
      <c r="MD132" s="44"/>
      <c r="ME132" s="44"/>
      <c r="MF132" s="44"/>
      <c r="MG132" s="44"/>
      <c r="MH132" s="44"/>
      <c r="MI132" s="44"/>
      <c r="MJ132" s="44"/>
      <c r="MK132" s="44"/>
      <c r="ML132" s="44"/>
      <c r="MM132" s="44"/>
      <c r="MN132" s="44"/>
      <c r="MO132" s="44"/>
      <c r="MP132" s="44"/>
      <c r="MQ132" s="44"/>
      <c r="MR132" s="44"/>
      <c r="MS132" s="44"/>
      <c r="MT132" s="44"/>
      <c r="MU132" s="44"/>
      <c r="MV132" s="44"/>
      <c r="MW132" s="44"/>
      <c r="MX132" s="44"/>
      <c r="MY132" s="44"/>
      <c r="MZ132" s="44"/>
      <c r="NA132" s="44"/>
      <c r="NB132" s="44"/>
      <c r="NC132" s="44"/>
      <c r="ND132" s="44"/>
      <c r="NE132" s="44"/>
      <c r="NF132" s="44"/>
      <c r="NG132" s="44"/>
      <c r="NH132" s="44"/>
      <c r="NI132" s="44"/>
      <c r="NJ132" s="44"/>
      <c r="NK132" s="44"/>
      <c r="NL132" s="44"/>
      <c r="NM132" s="44"/>
      <c r="NN132" s="44"/>
      <c r="NO132" s="44"/>
      <c r="NP132" s="44"/>
      <c r="NQ132" s="44"/>
      <c r="NR132" s="44"/>
      <c r="NS132" s="44"/>
      <c r="NT132" s="44"/>
      <c r="NU132" s="44"/>
      <c r="NV132" s="44"/>
      <c r="NW132" s="44"/>
      <c r="NX132" s="44"/>
      <c r="NY132" s="44"/>
      <c r="NZ132" s="44"/>
      <c r="OA132" s="44"/>
      <c r="OB132" s="44"/>
      <c r="OC132" s="44"/>
      <c r="OD132" s="44"/>
      <c r="OE132" s="44"/>
      <c r="OF132" s="44"/>
      <c r="OG132" s="44"/>
      <c r="OH132" s="44"/>
      <c r="OI132" s="44"/>
      <c r="OJ132" s="44"/>
      <c r="OK132" s="44"/>
      <c r="OL132" s="44"/>
      <c r="OM132" s="44"/>
      <c r="ON132" s="44"/>
      <c r="OO132" s="44"/>
      <c r="OP132" s="44"/>
      <c r="OQ132" s="44"/>
      <c r="OR132" s="44"/>
      <c r="OS132" s="44"/>
      <c r="OT132" s="44"/>
      <c r="OU132" s="44"/>
      <c r="OV132" s="44"/>
      <c r="OW132" s="44"/>
      <c r="OX132" s="44"/>
      <c r="OY132" s="44"/>
      <c r="OZ132" s="44"/>
      <c r="PA132" s="44"/>
      <c r="PB132" s="44"/>
      <c r="PC132" s="44"/>
      <c r="PD132" s="44"/>
      <c r="PE132" s="44"/>
      <c r="PF132" s="44"/>
      <c r="PG132" s="44"/>
      <c r="PH132" s="44"/>
      <c r="PI132" s="44"/>
      <c r="PJ132" s="44"/>
      <c r="PK132" s="44"/>
      <c r="PL132" s="44"/>
      <c r="PM132" s="44"/>
      <c r="PN132" s="44"/>
      <c r="PO132" s="44"/>
      <c r="PP132" s="44"/>
      <c r="PQ132" s="44"/>
      <c r="PR132" s="44"/>
      <c r="PS132" s="44"/>
      <c r="PT132" s="44"/>
      <c r="PU132" s="44"/>
      <c r="PV132" s="44"/>
      <c r="PW132" s="44"/>
      <c r="PX132" s="44"/>
      <c r="PY132" s="44"/>
      <c r="PZ132" s="44"/>
      <c r="QA132" s="44"/>
      <c r="QB132" s="44"/>
      <c r="QC132" s="44"/>
      <c r="QD132" s="44"/>
      <c r="QE132" s="44"/>
      <c r="QF132" s="44"/>
      <c r="QG132" s="44"/>
      <c r="QH132" s="44"/>
      <c r="QI132" s="44"/>
      <c r="QJ132" s="44"/>
      <c r="QK132" s="44"/>
      <c r="QL132" s="44"/>
      <c r="QM132" s="44"/>
      <c r="QN132" s="44"/>
      <c r="QO132" s="44"/>
      <c r="QP132" s="44"/>
      <c r="QQ132" s="44"/>
      <c r="QR132" s="44"/>
      <c r="QS132" s="44"/>
      <c r="QT132" s="44"/>
      <c r="QU132" s="44"/>
      <c r="QV132" s="44"/>
      <c r="QW132" s="44"/>
      <c r="QX132" s="44"/>
      <c r="QY132" s="44"/>
      <c r="QZ132" s="44"/>
      <c r="RA132" s="44"/>
      <c r="RB132" s="44"/>
      <c r="RC132" s="44"/>
      <c r="RD132" s="44"/>
      <c r="RE132" s="44"/>
      <c r="RF132" s="44"/>
      <c r="RG132" s="44"/>
      <c r="RH132" s="44"/>
      <c r="RI132" s="44"/>
      <c r="RJ132" s="44"/>
      <c r="RK132" s="44"/>
      <c r="RL132" s="44"/>
      <c r="RM132" s="44"/>
      <c r="RN132" s="44"/>
      <c r="RO132" s="44"/>
      <c r="RP132" s="44"/>
      <c r="RQ132" s="44"/>
      <c r="RR132" s="44"/>
      <c r="RS132" s="44"/>
      <c r="RT132" s="44"/>
      <c r="RU132" s="44"/>
      <c r="RV132" s="44"/>
      <c r="RW132" s="44"/>
      <c r="RX132" s="44"/>
      <c r="RY132" s="44"/>
      <c r="RZ132" s="44"/>
      <c r="SA132" s="44"/>
      <c r="SB132" s="44"/>
      <c r="SC132" s="44"/>
      <c r="SD132" s="44"/>
      <c r="SE132" s="44"/>
      <c r="SF132" s="44"/>
      <c r="SG132" s="44"/>
      <c r="SH132" s="44"/>
      <c r="SI132" s="44"/>
      <c r="SJ132" s="44"/>
      <c r="SK132" s="44"/>
      <c r="SL132" s="44"/>
      <c r="SM132" s="44"/>
      <c r="SN132" s="44"/>
      <c r="SO132" s="44"/>
      <c r="SP132" s="44"/>
      <c r="SQ132" s="44"/>
      <c r="SR132" s="44"/>
      <c r="SS132" s="44"/>
      <c r="ST132" s="44"/>
      <c r="SU132" s="44"/>
      <c r="SV132" s="44"/>
      <c r="SW132" s="44"/>
      <c r="SX132" s="44"/>
      <c r="SY132" s="44"/>
      <c r="SZ132" s="44"/>
      <c r="TA132" s="44"/>
      <c r="TB132" s="44"/>
      <c r="TC132" s="44"/>
      <c r="TD132" s="44"/>
      <c r="TE132" s="44"/>
      <c r="TF132" s="44"/>
      <c r="TG132" s="44"/>
      <c r="TH132" s="44"/>
      <c r="TI132" s="44"/>
      <c r="TJ132" s="44"/>
      <c r="TK132" s="44"/>
      <c r="TL132" s="44"/>
      <c r="TM132" s="44"/>
      <c r="TN132" s="44"/>
      <c r="TO132" s="44"/>
      <c r="TP132" s="44"/>
      <c r="TQ132" s="44"/>
      <c r="TR132" s="44"/>
      <c r="TS132" s="44"/>
      <c r="TT132" s="44"/>
      <c r="TU132" s="44"/>
      <c r="TV132" s="44"/>
      <c r="TW132" s="44"/>
      <c r="TX132" s="44"/>
      <c r="TY132" s="44"/>
      <c r="TZ132" s="44"/>
      <c r="UA132" s="44"/>
      <c r="UB132" s="44"/>
      <c r="UC132" s="44"/>
      <c r="UD132" s="44"/>
      <c r="UE132" s="44"/>
      <c r="UF132" s="44"/>
      <c r="UG132" s="44"/>
      <c r="UH132" s="44"/>
      <c r="UI132" s="44"/>
      <c r="UJ132" s="44"/>
      <c r="UK132" s="44"/>
      <c r="UL132" s="44"/>
      <c r="UM132" s="44"/>
      <c r="UN132" s="44"/>
      <c r="UO132" s="44"/>
      <c r="UP132" s="44"/>
      <c r="UQ132" s="44"/>
      <c r="UR132" s="44"/>
      <c r="US132" s="44"/>
      <c r="UT132" s="44"/>
      <c r="UU132" s="44"/>
      <c r="UV132" s="44"/>
      <c r="UW132" s="44"/>
      <c r="UX132" s="44"/>
      <c r="UY132" s="44"/>
      <c r="UZ132" s="44"/>
      <c r="VA132" s="44"/>
      <c r="VB132" s="44"/>
    </row>
    <row r="133" spans="1:574" hidden="1" x14ac:dyDescent="0.25">
      <c r="A133" s="44"/>
      <c r="B133" s="74" t="s">
        <v>323</v>
      </c>
      <c r="C133" s="82" t="s">
        <v>324</v>
      </c>
      <c r="D133" s="76">
        <f>+'[5]Presupuesto 2020'!U133</f>
        <v>0</v>
      </c>
      <c r="E133" s="76">
        <f>+'[5]Programa I'!D133+'[5]Programa II'!D133+'[5]Programa III'!D133+'[5]Programa IV'!D133+'[5]Programa V'!D133</f>
        <v>0</v>
      </c>
      <c r="F133" s="89">
        <f t="shared" si="135"/>
        <v>0</v>
      </c>
      <c r="G133" s="89">
        <f>+'[5]Programa I'!F133+'[5]Programa II'!F133+'[5]Programa III'!F133+'[5]Programa IV'!F133+'[5]Programa V'!F133</f>
        <v>0</v>
      </c>
      <c r="H133" s="89">
        <f>+'[5]Total Programa'!U132</f>
        <v>0</v>
      </c>
      <c r="I133" s="89">
        <f t="shared" si="136"/>
        <v>0</v>
      </c>
      <c r="J133" s="90">
        <f t="shared" si="76"/>
        <v>0</v>
      </c>
      <c r="K133" s="44"/>
      <c r="L133" s="89">
        <f>+'[5]Programa I'!K133+'[5]Programa II'!K133+'[5]Programa III'!K133+'[5]Programa IV'!K133+'[5]Programa V'!K133</f>
        <v>0</v>
      </c>
      <c r="M133" s="89">
        <f>+'[5]Programa I'!L133+'[5]Programa II'!L133+'[5]Programa III'!L133+'[5]Programa IV'!L133+'[5]Programa V'!L133</f>
        <v>0</v>
      </c>
      <c r="N133" s="89">
        <f t="shared" si="137"/>
        <v>0</v>
      </c>
      <c r="O133" s="89">
        <f t="shared" si="138"/>
        <v>0</v>
      </c>
      <c r="P133" s="47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  <c r="IV133" s="44"/>
      <c r="IW133" s="44"/>
      <c r="IX133" s="44"/>
      <c r="IY133" s="44"/>
      <c r="IZ133" s="44"/>
      <c r="JA133" s="44"/>
      <c r="JB133" s="44"/>
      <c r="JC133" s="44"/>
      <c r="JD133" s="44"/>
      <c r="JE133" s="44"/>
      <c r="JF133" s="44"/>
      <c r="JG133" s="44"/>
      <c r="JH133" s="44"/>
      <c r="JI133" s="44"/>
      <c r="JJ133" s="44"/>
      <c r="JK133" s="44"/>
      <c r="JL133" s="44"/>
      <c r="JM133" s="44"/>
      <c r="JN133" s="44"/>
      <c r="JO133" s="44"/>
      <c r="JP133" s="44"/>
      <c r="JQ133" s="44"/>
      <c r="JR133" s="44"/>
      <c r="JS133" s="44"/>
      <c r="JT133" s="44"/>
      <c r="JU133" s="44"/>
      <c r="JV133" s="44"/>
      <c r="JW133" s="44"/>
      <c r="JX133" s="44"/>
      <c r="JY133" s="44"/>
      <c r="JZ133" s="44"/>
      <c r="KA133" s="44"/>
      <c r="KB133" s="44"/>
      <c r="KC133" s="44"/>
      <c r="KD133" s="44"/>
      <c r="KE133" s="44"/>
      <c r="KF133" s="44"/>
      <c r="KG133" s="44"/>
      <c r="KH133" s="44"/>
      <c r="KI133" s="44"/>
      <c r="KJ133" s="44"/>
      <c r="KK133" s="44"/>
      <c r="KL133" s="44"/>
      <c r="KM133" s="44"/>
      <c r="KN133" s="44"/>
      <c r="KO133" s="44"/>
      <c r="KP133" s="44"/>
      <c r="KQ133" s="44"/>
      <c r="KR133" s="44"/>
      <c r="KS133" s="44"/>
      <c r="KT133" s="44"/>
      <c r="KU133" s="44"/>
      <c r="KV133" s="44"/>
      <c r="KW133" s="44"/>
      <c r="KX133" s="44"/>
      <c r="KY133" s="44"/>
      <c r="KZ133" s="44"/>
      <c r="LA133" s="44"/>
      <c r="LB133" s="44"/>
      <c r="LC133" s="44"/>
      <c r="LD133" s="44"/>
      <c r="LE133" s="44"/>
      <c r="LF133" s="44"/>
      <c r="LG133" s="44"/>
      <c r="LH133" s="44"/>
      <c r="LI133" s="44"/>
      <c r="LJ133" s="44"/>
      <c r="LK133" s="44"/>
      <c r="LL133" s="44"/>
      <c r="LM133" s="44"/>
      <c r="LN133" s="44"/>
      <c r="LO133" s="44"/>
      <c r="LP133" s="44"/>
      <c r="LQ133" s="44"/>
      <c r="LR133" s="44"/>
      <c r="LS133" s="44"/>
      <c r="LT133" s="44"/>
      <c r="LU133" s="44"/>
      <c r="LV133" s="44"/>
      <c r="LW133" s="44"/>
      <c r="LX133" s="44"/>
      <c r="LY133" s="44"/>
      <c r="LZ133" s="44"/>
      <c r="MA133" s="44"/>
      <c r="MB133" s="44"/>
      <c r="MC133" s="44"/>
      <c r="MD133" s="44"/>
      <c r="ME133" s="44"/>
      <c r="MF133" s="44"/>
      <c r="MG133" s="44"/>
      <c r="MH133" s="44"/>
      <c r="MI133" s="44"/>
      <c r="MJ133" s="44"/>
      <c r="MK133" s="44"/>
      <c r="ML133" s="44"/>
      <c r="MM133" s="44"/>
      <c r="MN133" s="44"/>
      <c r="MO133" s="44"/>
      <c r="MP133" s="44"/>
      <c r="MQ133" s="44"/>
      <c r="MR133" s="44"/>
      <c r="MS133" s="44"/>
      <c r="MT133" s="44"/>
      <c r="MU133" s="44"/>
      <c r="MV133" s="44"/>
      <c r="MW133" s="44"/>
      <c r="MX133" s="44"/>
      <c r="MY133" s="44"/>
      <c r="MZ133" s="44"/>
      <c r="NA133" s="44"/>
      <c r="NB133" s="44"/>
      <c r="NC133" s="44"/>
      <c r="ND133" s="44"/>
      <c r="NE133" s="44"/>
      <c r="NF133" s="44"/>
      <c r="NG133" s="44"/>
      <c r="NH133" s="44"/>
      <c r="NI133" s="44"/>
      <c r="NJ133" s="44"/>
      <c r="NK133" s="44"/>
      <c r="NL133" s="44"/>
      <c r="NM133" s="44"/>
      <c r="NN133" s="44"/>
      <c r="NO133" s="44"/>
      <c r="NP133" s="44"/>
      <c r="NQ133" s="44"/>
      <c r="NR133" s="44"/>
      <c r="NS133" s="44"/>
      <c r="NT133" s="44"/>
      <c r="NU133" s="44"/>
      <c r="NV133" s="44"/>
      <c r="NW133" s="44"/>
      <c r="NX133" s="44"/>
      <c r="NY133" s="44"/>
      <c r="NZ133" s="44"/>
      <c r="OA133" s="44"/>
      <c r="OB133" s="44"/>
      <c r="OC133" s="44"/>
      <c r="OD133" s="44"/>
      <c r="OE133" s="44"/>
      <c r="OF133" s="44"/>
      <c r="OG133" s="44"/>
      <c r="OH133" s="44"/>
      <c r="OI133" s="44"/>
      <c r="OJ133" s="44"/>
      <c r="OK133" s="44"/>
      <c r="OL133" s="44"/>
      <c r="OM133" s="44"/>
      <c r="ON133" s="44"/>
      <c r="OO133" s="44"/>
      <c r="OP133" s="44"/>
      <c r="OQ133" s="44"/>
      <c r="OR133" s="44"/>
      <c r="OS133" s="44"/>
      <c r="OT133" s="44"/>
      <c r="OU133" s="44"/>
      <c r="OV133" s="44"/>
      <c r="OW133" s="44"/>
      <c r="OX133" s="44"/>
      <c r="OY133" s="44"/>
      <c r="OZ133" s="44"/>
      <c r="PA133" s="44"/>
      <c r="PB133" s="44"/>
      <c r="PC133" s="44"/>
      <c r="PD133" s="44"/>
      <c r="PE133" s="44"/>
      <c r="PF133" s="44"/>
      <c r="PG133" s="44"/>
      <c r="PH133" s="44"/>
      <c r="PI133" s="44"/>
      <c r="PJ133" s="44"/>
      <c r="PK133" s="44"/>
      <c r="PL133" s="44"/>
      <c r="PM133" s="44"/>
      <c r="PN133" s="44"/>
      <c r="PO133" s="44"/>
      <c r="PP133" s="44"/>
      <c r="PQ133" s="44"/>
      <c r="PR133" s="44"/>
      <c r="PS133" s="44"/>
      <c r="PT133" s="44"/>
      <c r="PU133" s="44"/>
      <c r="PV133" s="44"/>
      <c r="PW133" s="44"/>
      <c r="PX133" s="44"/>
      <c r="PY133" s="44"/>
      <c r="PZ133" s="44"/>
      <c r="QA133" s="44"/>
      <c r="QB133" s="44"/>
      <c r="QC133" s="44"/>
      <c r="QD133" s="44"/>
      <c r="QE133" s="44"/>
      <c r="QF133" s="44"/>
      <c r="QG133" s="44"/>
      <c r="QH133" s="44"/>
      <c r="QI133" s="44"/>
      <c r="QJ133" s="44"/>
      <c r="QK133" s="44"/>
      <c r="QL133" s="44"/>
      <c r="QM133" s="44"/>
      <c r="QN133" s="44"/>
      <c r="QO133" s="44"/>
      <c r="QP133" s="44"/>
      <c r="QQ133" s="44"/>
      <c r="QR133" s="44"/>
      <c r="QS133" s="44"/>
      <c r="QT133" s="44"/>
      <c r="QU133" s="44"/>
      <c r="QV133" s="44"/>
      <c r="QW133" s="44"/>
      <c r="QX133" s="44"/>
      <c r="QY133" s="44"/>
      <c r="QZ133" s="44"/>
      <c r="RA133" s="44"/>
      <c r="RB133" s="44"/>
      <c r="RC133" s="44"/>
      <c r="RD133" s="44"/>
      <c r="RE133" s="44"/>
      <c r="RF133" s="44"/>
      <c r="RG133" s="44"/>
      <c r="RH133" s="44"/>
      <c r="RI133" s="44"/>
      <c r="RJ133" s="44"/>
      <c r="RK133" s="44"/>
      <c r="RL133" s="44"/>
      <c r="RM133" s="44"/>
      <c r="RN133" s="44"/>
      <c r="RO133" s="44"/>
      <c r="RP133" s="44"/>
      <c r="RQ133" s="44"/>
      <c r="RR133" s="44"/>
      <c r="RS133" s="44"/>
      <c r="RT133" s="44"/>
      <c r="RU133" s="44"/>
      <c r="RV133" s="44"/>
      <c r="RW133" s="44"/>
      <c r="RX133" s="44"/>
      <c r="RY133" s="44"/>
      <c r="RZ133" s="44"/>
      <c r="SA133" s="44"/>
      <c r="SB133" s="44"/>
      <c r="SC133" s="44"/>
      <c r="SD133" s="44"/>
      <c r="SE133" s="44"/>
      <c r="SF133" s="44"/>
      <c r="SG133" s="44"/>
      <c r="SH133" s="44"/>
      <c r="SI133" s="44"/>
      <c r="SJ133" s="44"/>
      <c r="SK133" s="44"/>
      <c r="SL133" s="44"/>
      <c r="SM133" s="44"/>
      <c r="SN133" s="44"/>
      <c r="SO133" s="44"/>
      <c r="SP133" s="44"/>
      <c r="SQ133" s="44"/>
      <c r="SR133" s="44"/>
      <c r="SS133" s="44"/>
      <c r="ST133" s="44"/>
      <c r="SU133" s="44"/>
      <c r="SV133" s="44"/>
      <c r="SW133" s="44"/>
      <c r="SX133" s="44"/>
      <c r="SY133" s="44"/>
      <c r="SZ133" s="44"/>
      <c r="TA133" s="44"/>
      <c r="TB133" s="44"/>
      <c r="TC133" s="44"/>
      <c r="TD133" s="44"/>
      <c r="TE133" s="44"/>
      <c r="TF133" s="44"/>
      <c r="TG133" s="44"/>
      <c r="TH133" s="44"/>
      <c r="TI133" s="44"/>
      <c r="TJ133" s="44"/>
      <c r="TK133" s="44"/>
      <c r="TL133" s="44"/>
      <c r="TM133" s="44"/>
      <c r="TN133" s="44"/>
      <c r="TO133" s="44"/>
      <c r="TP133" s="44"/>
      <c r="TQ133" s="44"/>
      <c r="TR133" s="44"/>
      <c r="TS133" s="44"/>
      <c r="TT133" s="44"/>
      <c r="TU133" s="44"/>
      <c r="TV133" s="44"/>
      <c r="TW133" s="44"/>
      <c r="TX133" s="44"/>
      <c r="TY133" s="44"/>
      <c r="TZ133" s="44"/>
      <c r="UA133" s="44"/>
      <c r="UB133" s="44"/>
      <c r="UC133" s="44"/>
      <c r="UD133" s="44"/>
      <c r="UE133" s="44"/>
      <c r="UF133" s="44"/>
      <c r="UG133" s="44"/>
      <c r="UH133" s="44"/>
      <c r="UI133" s="44"/>
      <c r="UJ133" s="44"/>
      <c r="UK133" s="44"/>
      <c r="UL133" s="44"/>
      <c r="UM133" s="44"/>
      <c r="UN133" s="44"/>
      <c r="UO133" s="44"/>
      <c r="UP133" s="44"/>
      <c r="UQ133" s="44"/>
      <c r="UR133" s="44"/>
      <c r="US133" s="44"/>
      <c r="UT133" s="44"/>
      <c r="UU133" s="44"/>
      <c r="UV133" s="44"/>
      <c r="UW133" s="44"/>
      <c r="UX133" s="44"/>
      <c r="UY133" s="44"/>
      <c r="UZ133" s="44"/>
      <c r="VA133" s="44"/>
      <c r="VB133" s="44"/>
    </row>
    <row r="134" spans="1:574" hidden="1" x14ac:dyDescent="0.25">
      <c r="A134" s="44"/>
      <c r="B134" s="74" t="s">
        <v>325</v>
      </c>
      <c r="C134" s="82" t="s">
        <v>326</v>
      </c>
      <c r="D134" s="76">
        <f>+'[5]Presupuesto 2020'!U134</f>
        <v>0</v>
      </c>
      <c r="E134" s="76">
        <f>+'[5]Programa I'!D134+'[5]Programa II'!D134+'[5]Programa III'!D134+'[5]Programa IV'!D134+'[5]Programa V'!D134</f>
        <v>0</v>
      </c>
      <c r="F134" s="89">
        <f t="shared" si="135"/>
        <v>0</v>
      </c>
      <c r="G134" s="89">
        <f>+'[5]Programa I'!F134+'[5]Programa II'!F134+'[5]Programa III'!F134+'[5]Programa IV'!F134+'[5]Programa V'!F134</f>
        <v>0</v>
      </c>
      <c r="H134" s="89">
        <f>+'[5]Total Programa'!U133</f>
        <v>0</v>
      </c>
      <c r="I134" s="89">
        <f t="shared" si="136"/>
        <v>0</v>
      </c>
      <c r="J134" s="90">
        <f t="shared" si="76"/>
        <v>0</v>
      </c>
      <c r="K134" s="44"/>
      <c r="L134" s="89">
        <f>+'[5]Programa I'!K134+'[5]Programa II'!K134+'[5]Programa III'!K134+'[5]Programa IV'!K134+'[5]Programa V'!K134</f>
        <v>0</v>
      </c>
      <c r="M134" s="89">
        <f>+'[5]Programa I'!L134+'[5]Programa II'!L134+'[5]Programa III'!L134+'[5]Programa IV'!L134+'[5]Programa V'!L134</f>
        <v>0</v>
      </c>
      <c r="N134" s="89">
        <f t="shared" si="137"/>
        <v>0</v>
      </c>
      <c r="O134" s="89">
        <f t="shared" si="138"/>
        <v>0</v>
      </c>
      <c r="P134" s="47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  <c r="IV134" s="44"/>
      <c r="IW134" s="44"/>
      <c r="IX134" s="44"/>
      <c r="IY134" s="44"/>
      <c r="IZ134" s="44"/>
      <c r="JA134" s="44"/>
      <c r="JB134" s="44"/>
      <c r="JC134" s="44"/>
      <c r="JD134" s="44"/>
      <c r="JE134" s="44"/>
      <c r="JF134" s="44"/>
      <c r="JG134" s="44"/>
      <c r="JH134" s="44"/>
      <c r="JI134" s="44"/>
      <c r="JJ134" s="44"/>
      <c r="JK134" s="44"/>
      <c r="JL134" s="44"/>
      <c r="JM134" s="44"/>
      <c r="JN134" s="44"/>
      <c r="JO134" s="44"/>
      <c r="JP134" s="44"/>
      <c r="JQ134" s="44"/>
      <c r="JR134" s="44"/>
      <c r="JS134" s="44"/>
      <c r="JT134" s="44"/>
      <c r="JU134" s="44"/>
      <c r="JV134" s="44"/>
      <c r="JW134" s="44"/>
      <c r="JX134" s="44"/>
      <c r="JY134" s="44"/>
      <c r="JZ134" s="44"/>
      <c r="KA134" s="44"/>
      <c r="KB134" s="44"/>
      <c r="KC134" s="44"/>
      <c r="KD134" s="44"/>
      <c r="KE134" s="44"/>
      <c r="KF134" s="44"/>
      <c r="KG134" s="44"/>
      <c r="KH134" s="44"/>
      <c r="KI134" s="44"/>
      <c r="KJ134" s="44"/>
      <c r="KK134" s="44"/>
      <c r="KL134" s="44"/>
      <c r="KM134" s="44"/>
      <c r="KN134" s="44"/>
      <c r="KO134" s="44"/>
      <c r="KP134" s="44"/>
      <c r="KQ134" s="44"/>
      <c r="KR134" s="44"/>
      <c r="KS134" s="44"/>
      <c r="KT134" s="44"/>
      <c r="KU134" s="44"/>
      <c r="KV134" s="44"/>
      <c r="KW134" s="44"/>
      <c r="KX134" s="44"/>
      <c r="KY134" s="44"/>
      <c r="KZ134" s="44"/>
      <c r="LA134" s="44"/>
      <c r="LB134" s="44"/>
      <c r="LC134" s="44"/>
      <c r="LD134" s="44"/>
      <c r="LE134" s="44"/>
      <c r="LF134" s="44"/>
      <c r="LG134" s="44"/>
      <c r="LH134" s="44"/>
      <c r="LI134" s="44"/>
      <c r="LJ134" s="44"/>
      <c r="LK134" s="44"/>
      <c r="LL134" s="44"/>
      <c r="LM134" s="44"/>
      <c r="LN134" s="44"/>
      <c r="LO134" s="44"/>
      <c r="LP134" s="44"/>
      <c r="LQ134" s="44"/>
      <c r="LR134" s="44"/>
      <c r="LS134" s="44"/>
      <c r="LT134" s="44"/>
      <c r="LU134" s="44"/>
      <c r="LV134" s="44"/>
      <c r="LW134" s="44"/>
      <c r="LX134" s="44"/>
      <c r="LY134" s="44"/>
      <c r="LZ134" s="44"/>
      <c r="MA134" s="44"/>
      <c r="MB134" s="44"/>
      <c r="MC134" s="44"/>
      <c r="MD134" s="44"/>
      <c r="ME134" s="44"/>
      <c r="MF134" s="44"/>
      <c r="MG134" s="44"/>
      <c r="MH134" s="44"/>
      <c r="MI134" s="44"/>
      <c r="MJ134" s="44"/>
      <c r="MK134" s="44"/>
      <c r="ML134" s="44"/>
      <c r="MM134" s="44"/>
      <c r="MN134" s="44"/>
      <c r="MO134" s="44"/>
      <c r="MP134" s="44"/>
      <c r="MQ134" s="44"/>
      <c r="MR134" s="44"/>
      <c r="MS134" s="44"/>
      <c r="MT134" s="44"/>
      <c r="MU134" s="44"/>
      <c r="MV134" s="44"/>
      <c r="MW134" s="44"/>
      <c r="MX134" s="44"/>
      <c r="MY134" s="44"/>
      <c r="MZ134" s="44"/>
      <c r="NA134" s="44"/>
      <c r="NB134" s="44"/>
      <c r="NC134" s="44"/>
      <c r="ND134" s="44"/>
      <c r="NE134" s="44"/>
      <c r="NF134" s="44"/>
      <c r="NG134" s="44"/>
      <c r="NH134" s="44"/>
      <c r="NI134" s="44"/>
      <c r="NJ134" s="44"/>
      <c r="NK134" s="44"/>
      <c r="NL134" s="44"/>
      <c r="NM134" s="44"/>
      <c r="NN134" s="44"/>
      <c r="NO134" s="44"/>
      <c r="NP134" s="44"/>
      <c r="NQ134" s="44"/>
      <c r="NR134" s="44"/>
      <c r="NS134" s="44"/>
      <c r="NT134" s="44"/>
      <c r="NU134" s="44"/>
      <c r="NV134" s="44"/>
      <c r="NW134" s="44"/>
      <c r="NX134" s="44"/>
      <c r="NY134" s="44"/>
      <c r="NZ134" s="44"/>
      <c r="OA134" s="44"/>
      <c r="OB134" s="44"/>
      <c r="OC134" s="44"/>
      <c r="OD134" s="44"/>
      <c r="OE134" s="44"/>
      <c r="OF134" s="44"/>
      <c r="OG134" s="44"/>
      <c r="OH134" s="44"/>
      <c r="OI134" s="44"/>
      <c r="OJ134" s="44"/>
      <c r="OK134" s="44"/>
      <c r="OL134" s="44"/>
      <c r="OM134" s="44"/>
      <c r="ON134" s="44"/>
      <c r="OO134" s="44"/>
      <c r="OP134" s="44"/>
      <c r="OQ134" s="44"/>
      <c r="OR134" s="44"/>
      <c r="OS134" s="44"/>
      <c r="OT134" s="44"/>
      <c r="OU134" s="44"/>
      <c r="OV134" s="44"/>
      <c r="OW134" s="44"/>
      <c r="OX134" s="44"/>
      <c r="OY134" s="44"/>
      <c r="OZ134" s="44"/>
      <c r="PA134" s="44"/>
      <c r="PB134" s="44"/>
      <c r="PC134" s="44"/>
      <c r="PD134" s="44"/>
      <c r="PE134" s="44"/>
      <c r="PF134" s="44"/>
      <c r="PG134" s="44"/>
      <c r="PH134" s="44"/>
      <c r="PI134" s="44"/>
      <c r="PJ134" s="44"/>
      <c r="PK134" s="44"/>
      <c r="PL134" s="44"/>
      <c r="PM134" s="44"/>
      <c r="PN134" s="44"/>
      <c r="PO134" s="44"/>
      <c r="PP134" s="44"/>
      <c r="PQ134" s="44"/>
      <c r="PR134" s="44"/>
      <c r="PS134" s="44"/>
      <c r="PT134" s="44"/>
      <c r="PU134" s="44"/>
      <c r="PV134" s="44"/>
      <c r="PW134" s="44"/>
      <c r="PX134" s="44"/>
      <c r="PY134" s="44"/>
      <c r="PZ134" s="44"/>
      <c r="QA134" s="44"/>
      <c r="QB134" s="44"/>
      <c r="QC134" s="44"/>
      <c r="QD134" s="44"/>
      <c r="QE134" s="44"/>
      <c r="QF134" s="44"/>
      <c r="QG134" s="44"/>
      <c r="QH134" s="44"/>
      <c r="QI134" s="44"/>
      <c r="QJ134" s="44"/>
      <c r="QK134" s="44"/>
      <c r="QL134" s="44"/>
      <c r="QM134" s="44"/>
      <c r="QN134" s="44"/>
      <c r="QO134" s="44"/>
      <c r="QP134" s="44"/>
      <c r="QQ134" s="44"/>
      <c r="QR134" s="44"/>
      <c r="QS134" s="44"/>
      <c r="QT134" s="44"/>
      <c r="QU134" s="44"/>
      <c r="QV134" s="44"/>
      <c r="QW134" s="44"/>
      <c r="QX134" s="44"/>
      <c r="QY134" s="44"/>
      <c r="QZ134" s="44"/>
      <c r="RA134" s="44"/>
      <c r="RB134" s="44"/>
      <c r="RC134" s="44"/>
      <c r="RD134" s="44"/>
      <c r="RE134" s="44"/>
      <c r="RF134" s="44"/>
      <c r="RG134" s="44"/>
      <c r="RH134" s="44"/>
      <c r="RI134" s="44"/>
      <c r="RJ134" s="44"/>
      <c r="RK134" s="44"/>
      <c r="RL134" s="44"/>
      <c r="RM134" s="44"/>
      <c r="RN134" s="44"/>
      <c r="RO134" s="44"/>
      <c r="RP134" s="44"/>
      <c r="RQ134" s="44"/>
      <c r="RR134" s="44"/>
      <c r="RS134" s="44"/>
      <c r="RT134" s="44"/>
      <c r="RU134" s="44"/>
      <c r="RV134" s="44"/>
      <c r="RW134" s="44"/>
      <c r="RX134" s="44"/>
      <c r="RY134" s="44"/>
      <c r="RZ134" s="44"/>
      <c r="SA134" s="44"/>
      <c r="SB134" s="44"/>
      <c r="SC134" s="44"/>
      <c r="SD134" s="44"/>
      <c r="SE134" s="44"/>
      <c r="SF134" s="44"/>
      <c r="SG134" s="44"/>
      <c r="SH134" s="44"/>
      <c r="SI134" s="44"/>
      <c r="SJ134" s="44"/>
      <c r="SK134" s="44"/>
      <c r="SL134" s="44"/>
      <c r="SM134" s="44"/>
      <c r="SN134" s="44"/>
      <c r="SO134" s="44"/>
      <c r="SP134" s="44"/>
      <c r="SQ134" s="44"/>
      <c r="SR134" s="44"/>
      <c r="SS134" s="44"/>
      <c r="ST134" s="44"/>
      <c r="SU134" s="44"/>
      <c r="SV134" s="44"/>
      <c r="SW134" s="44"/>
      <c r="SX134" s="44"/>
      <c r="SY134" s="44"/>
      <c r="SZ134" s="44"/>
      <c r="TA134" s="44"/>
      <c r="TB134" s="44"/>
      <c r="TC134" s="44"/>
      <c r="TD134" s="44"/>
      <c r="TE134" s="44"/>
      <c r="TF134" s="44"/>
      <c r="TG134" s="44"/>
      <c r="TH134" s="44"/>
      <c r="TI134" s="44"/>
      <c r="TJ134" s="44"/>
      <c r="TK134" s="44"/>
      <c r="TL134" s="44"/>
      <c r="TM134" s="44"/>
      <c r="TN134" s="44"/>
      <c r="TO134" s="44"/>
      <c r="TP134" s="44"/>
      <c r="TQ134" s="44"/>
      <c r="TR134" s="44"/>
      <c r="TS134" s="44"/>
      <c r="TT134" s="44"/>
      <c r="TU134" s="44"/>
      <c r="TV134" s="44"/>
      <c r="TW134" s="44"/>
      <c r="TX134" s="44"/>
      <c r="TY134" s="44"/>
      <c r="TZ134" s="44"/>
      <c r="UA134" s="44"/>
      <c r="UB134" s="44"/>
      <c r="UC134" s="44"/>
      <c r="UD134" s="44"/>
      <c r="UE134" s="44"/>
      <c r="UF134" s="44"/>
      <c r="UG134" s="44"/>
      <c r="UH134" s="44"/>
      <c r="UI134" s="44"/>
      <c r="UJ134" s="44"/>
      <c r="UK134" s="44"/>
      <c r="UL134" s="44"/>
      <c r="UM134" s="44"/>
      <c r="UN134" s="44"/>
      <c r="UO134" s="44"/>
      <c r="UP134" s="44"/>
      <c r="UQ134" s="44"/>
      <c r="UR134" s="44"/>
      <c r="US134" s="44"/>
      <c r="UT134" s="44"/>
      <c r="UU134" s="44"/>
      <c r="UV134" s="44"/>
      <c r="UW134" s="44"/>
      <c r="UX134" s="44"/>
      <c r="UY134" s="44"/>
      <c r="UZ134" s="44"/>
      <c r="VA134" s="44"/>
      <c r="VB134" s="44"/>
    </row>
    <row r="135" spans="1:574" hidden="1" x14ac:dyDescent="0.25">
      <c r="A135" s="44"/>
      <c r="B135" s="74" t="s">
        <v>327</v>
      </c>
      <c r="C135" s="82" t="s">
        <v>328</v>
      </c>
      <c r="D135" s="76">
        <f>+'[5]Presupuesto 2020'!U135</f>
        <v>0</v>
      </c>
      <c r="E135" s="76">
        <f>+'[5]Programa I'!D135+'[5]Programa II'!D135+'[5]Programa III'!D135+'[5]Programa IV'!D135+'[5]Programa V'!D135</f>
        <v>0</v>
      </c>
      <c r="F135" s="89">
        <f t="shared" si="135"/>
        <v>0</v>
      </c>
      <c r="G135" s="89">
        <f>+'[5]Programa I'!F135+'[5]Programa II'!F135+'[5]Programa III'!F135+'[5]Programa IV'!F135+'[5]Programa V'!F135</f>
        <v>0</v>
      </c>
      <c r="H135" s="89">
        <f>+'[5]Total Programa'!U134</f>
        <v>0</v>
      </c>
      <c r="I135" s="89">
        <f t="shared" si="136"/>
        <v>0</v>
      </c>
      <c r="J135" s="90">
        <f t="shared" si="76"/>
        <v>0</v>
      </c>
      <c r="K135" s="44"/>
      <c r="L135" s="89">
        <f>+'[5]Programa I'!K135+'[5]Programa II'!K135+'[5]Programa III'!K135+'[5]Programa IV'!K135+'[5]Programa V'!K135</f>
        <v>0</v>
      </c>
      <c r="M135" s="89">
        <f>+'[5]Programa I'!L135+'[5]Programa II'!L135+'[5]Programa III'!L135+'[5]Programa IV'!L135+'[5]Programa V'!L135</f>
        <v>0</v>
      </c>
      <c r="N135" s="89">
        <f t="shared" si="137"/>
        <v>0</v>
      </c>
      <c r="O135" s="89">
        <f t="shared" si="138"/>
        <v>0</v>
      </c>
      <c r="P135" s="47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44"/>
      <c r="IV135" s="44"/>
      <c r="IW135" s="44"/>
      <c r="IX135" s="44"/>
      <c r="IY135" s="44"/>
      <c r="IZ135" s="44"/>
      <c r="JA135" s="44"/>
      <c r="JB135" s="44"/>
      <c r="JC135" s="44"/>
      <c r="JD135" s="44"/>
      <c r="JE135" s="44"/>
      <c r="JF135" s="44"/>
      <c r="JG135" s="44"/>
      <c r="JH135" s="44"/>
      <c r="JI135" s="44"/>
      <c r="JJ135" s="44"/>
      <c r="JK135" s="44"/>
      <c r="JL135" s="44"/>
      <c r="JM135" s="44"/>
      <c r="JN135" s="44"/>
      <c r="JO135" s="44"/>
      <c r="JP135" s="44"/>
      <c r="JQ135" s="44"/>
      <c r="JR135" s="44"/>
      <c r="JS135" s="44"/>
      <c r="JT135" s="44"/>
      <c r="JU135" s="44"/>
      <c r="JV135" s="44"/>
      <c r="JW135" s="44"/>
      <c r="JX135" s="44"/>
      <c r="JY135" s="44"/>
      <c r="JZ135" s="44"/>
      <c r="KA135" s="44"/>
      <c r="KB135" s="44"/>
      <c r="KC135" s="44"/>
      <c r="KD135" s="44"/>
      <c r="KE135" s="44"/>
      <c r="KF135" s="44"/>
      <c r="KG135" s="44"/>
      <c r="KH135" s="44"/>
      <c r="KI135" s="44"/>
      <c r="KJ135" s="44"/>
      <c r="KK135" s="44"/>
      <c r="KL135" s="44"/>
      <c r="KM135" s="44"/>
      <c r="KN135" s="44"/>
      <c r="KO135" s="44"/>
      <c r="KP135" s="44"/>
      <c r="KQ135" s="44"/>
      <c r="KR135" s="44"/>
      <c r="KS135" s="44"/>
      <c r="KT135" s="44"/>
      <c r="KU135" s="44"/>
      <c r="KV135" s="44"/>
      <c r="KW135" s="44"/>
      <c r="KX135" s="44"/>
      <c r="KY135" s="44"/>
      <c r="KZ135" s="44"/>
      <c r="LA135" s="44"/>
      <c r="LB135" s="44"/>
      <c r="LC135" s="44"/>
      <c r="LD135" s="44"/>
      <c r="LE135" s="44"/>
      <c r="LF135" s="44"/>
      <c r="LG135" s="44"/>
      <c r="LH135" s="44"/>
      <c r="LI135" s="44"/>
      <c r="LJ135" s="44"/>
      <c r="LK135" s="44"/>
      <c r="LL135" s="44"/>
      <c r="LM135" s="44"/>
      <c r="LN135" s="44"/>
      <c r="LO135" s="44"/>
      <c r="LP135" s="44"/>
      <c r="LQ135" s="44"/>
      <c r="LR135" s="44"/>
      <c r="LS135" s="44"/>
      <c r="LT135" s="44"/>
      <c r="LU135" s="44"/>
      <c r="LV135" s="44"/>
      <c r="LW135" s="44"/>
      <c r="LX135" s="44"/>
      <c r="LY135" s="44"/>
      <c r="LZ135" s="44"/>
      <c r="MA135" s="44"/>
      <c r="MB135" s="44"/>
      <c r="MC135" s="44"/>
      <c r="MD135" s="44"/>
      <c r="ME135" s="44"/>
      <c r="MF135" s="44"/>
      <c r="MG135" s="44"/>
      <c r="MH135" s="44"/>
      <c r="MI135" s="44"/>
      <c r="MJ135" s="44"/>
      <c r="MK135" s="44"/>
      <c r="ML135" s="44"/>
      <c r="MM135" s="44"/>
      <c r="MN135" s="44"/>
      <c r="MO135" s="44"/>
      <c r="MP135" s="44"/>
      <c r="MQ135" s="44"/>
      <c r="MR135" s="44"/>
      <c r="MS135" s="44"/>
      <c r="MT135" s="44"/>
      <c r="MU135" s="44"/>
      <c r="MV135" s="44"/>
      <c r="MW135" s="44"/>
      <c r="MX135" s="44"/>
      <c r="MY135" s="44"/>
      <c r="MZ135" s="44"/>
      <c r="NA135" s="44"/>
      <c r="NB135" s="44"/>
      <c r="NC135" s="44"/>
      <c r="ND135" s="44"/>
      <c r="NE135" s="44"/>
      <c r="NF135" s="44"/>
      <c r="NG135" s="44"/>
      <c r="NH135" s="44"/>
      <c r="NI135" s="44"/>
      <c r="NJ135" s="44"/>
      <c r="NK135" s="44"/>
      <c r="NL135" s="44"/>
      <c r="NM135" s="44"/>
      <c r="NN135" s="44"/>
      <c r="NO135" s="44"/>
      <c r="NP135" s="44"/>
      <c r="NQ135" s="44"/>
      <c r="NR135" s="44"/>
      <c r="NS135" s="44"/>
      <c r="NT135" s="44"/>
      <c r="NU135" s="44"/>
      <c r="NV135" s="44"/>
      <c r="NW135" s="44"/>
      <c r="NX135" s="44"/>
      <c r="NY135" s="44"/>
      <c r="NZ135" s="44"/>
      <c r="OA135" s="44"/>
      <c r="OB135" s="44"/>
      <c r="OC135" s="44"/>
      <c r="OD135" s="44"/>
      <c r="OE135" s="44"/>
      <c r="OF135" s="44"/>
      <c r="OG135" s="44"/>
      <c r="OH135" s="44"/>
      <c r="OI135" s="44"/>
      <c r="OJ135" s="44"/>
      <c r="OK135" s="44"/>
      <c r="OL135" s="44"/>
      <c r="OM135" s="44"/>
      <c r="ON135" s="44"/>
      <c r="OO135" s="44"/>
      <c r="OP135" s="44"/>
      <c r="OQ135" s="44"/>
      <c r="OR135" s="44"/>
      <c r="OS135" s="44"/>
      <c r="OT135" s="44"/>
      <c r="OU135" s="44"/>
      <c r="OV135" s="44"/>
      <c r="OW135" s="44"/>
      <c r="OX135" s="44"/>
      <c r="OY135" s="44"/>
      <c r="OZ135" s="44"/>
      <c r="PA135" s="44"/>
      <c r="PB135" s="44"/>
      <c r="PC135" s="44"/>
      <c r="PD135" s="44"/>
      <c r="PE135" s="44"/>
      <c r="PF135" s="44"/>
      <c r="PG135" s="44"/>
      <c r="PH135" s="44"/>
      <c r="PI135" s="44"/>
      <c r="PJ135" s="44"/>
      <c r="PK135" s="44"/>
      <c r="PL135" s="44"/>
      <c r="PM135" s="44"/>
      <c r="PN135" s="44"/>
      <c r="PO135" s="44"/>
      <c r="PP135" s="44"/>
      <c r="PQ135" s="44"/>
      <c r="PR135" s="44"/>
      <c r="PS135" s="44"/>
      <c r="PT135" s="44"/>
      <c r="PU135" s="44"/>
      <c r="PV135" s="44"/>
      <c r="PW135" s="44"/>
      <c r="PX135" s="44"/>
      <c r="PY135" s="44"/>
      <c r="PZ135" s="44"/>
      <c r="QA135" s="44"/>
      <c r="QB135" s="44"/>
      <c r="QC135" s="44"/>
      <c r="QD135" s="44"/>
      <c r="QE135" s="44"/>
      <c r="QF135" s="44"/>
      <c r="QG135" s="44"/>
      <c r="QH135" s="44"/>
      <c r="QI135" s="44"/>
      <c r="QJ135" s="44"/>
      <c r="QK135" s="44"/>
      <c r="QL135" s="44"/>
      <c r="QM135" s="44"/>
      <c r="QN135" s="44"/>
      <c r="QO135" s="44"/>
      <c r="QP135" s="44"/>
      <c r="QQ135" s="44"/>
      <c r="QR135" s="44"/>
      <c r="QS135" s="44"/>
      <c r="QT135" s="44"/>
      <c r="QU135" s="44"/>
      <c r="QV135" s="44"/>
      <c r="QW135" s="44"/>
      <c r="QX135" s="44"/>
      <c r="QY135" s="44"/>
      <c r="QZ135" s="44"/>
      <c r="RA135" s="44"/>
      <c r="RB135" s="44"/>
      <c r="RC135" s="44"/>
      <c r="RD135" s="44"/>
      <c r="RE135" s="44"/>
      <c r="RF135" s="44"/>
      <c r="RG135" s="44"/>
      <c r="RH135" s="44"/>
      <c r="RI135" s="44"/>
      <c r="RJ135" s="44"/>
      <c r="RK135" s="44"/>
      <c r="RL135" s="44"/>
      <c r="RM135" s="44"/>
      <c r="RN135" s="44"/>
      <c r="RO135" s="44"/>
      <c r="RP135" s="44"/>
      <c r="RQ135" s="44"/>
      <c r="RR135" s="44"/>
      <c r="RS135" s="44"/>
      <c r="RT135" s="44"/>
      <c r="RU135" s="44"/>
      <c r="RV135" s="44"/>
      <c r="RW135" s="44"/>
      <c r="RX135" s="44"/>
      <c r="RY135" s="44"/>
      <c r="RZ135" s="44"/>
      <c r="SA135" s="44"/>
      <c r="SB135" s="44"/>
      <c r="SC135" s="44"/>
      <c r="SD135" s="44"/>
      <c r="SE135" s="44"/>
      <c r="SF135" s="44"/>
      <c r="SG135" s="44"/>
      <c r="SH135" s="44"/>
      <c r="SI135" s="44"/>
      <c r="SJ135" s="44"/>
      <c r="SK135" s="44"/>
      <c r="SL135" s="44"/>
      <c r="SM135" s="44"/>
      <c r="SN135" s="44"/>
      <c r="SO135" s="44"/>
      <c r="SP135" s="44"/>
      <c r="SQ135" s="44"/>
      <c r="SR135" s="44"/>
      <c r="SS135" s="44"/>
      <c r="ST135" s="44"/>
      <c r="SU135" s="44"/>
      <c r="SV135" s="44"/>
      <c r="SW135" s="44"/>
      <c r="SX135" s="44"/>
      <c r="SY135" s="44"/>
      <c r="SZ135" s="44"/>
      <c r="TA135" s="44"/>
      <c r="TB135" s="44"/>
      <c r="TC135" s="44"/>
      <c r="TD135" s="44"/>
      <c r="TE135" s="44"/>
      <c r="TF135" s="44"/>
      <c r="TG135" s="44"/>
      <c r="TH135" s="44"/>
      <c r="TI135" s="44"/>
      <c r="TJ135" s="44"/>
      <c r="TK135" s="44"/>
      <c r="TL135" s="44"/>
      <c r="TM135" s="44"/>
      <c r="TN135" s="44"/>
      <c r="TO135" s="44"/>
      <c r="TP135" s="44"/>
      <c r="TQ135" s="44"/>
      <c r="TR135" s="44"/>
      <c r="TS135" s="44"/>
      <c r="TT135" s="44"/>
      <c r="TU135" s="44"/>
      <c r="TV135" s="44"/>
      <c r="TW135" s="44"/>
      <c r="TX135" s="44"/>
      <c r="TY135" s="44"/>
      <c r="TZ135" s="44"/>
      <c r="UA135" s="44"/>
      <c r="UB135" s="44"/>
      <c r="UC135" s="44"/>
      <c r="UD135" s="44"/>
      <c r="UE135" s="44"/>
      <c r="UF135" s="44"/>
      <c r="UG135" s="44"/>
      <c r="UH135" s="44"/>
      <c r="UI135" s="44"/>
      <c r="UJ135" s="44"/>
      <c r="UK135" s="44"/>
      <c r="UL135" s="44"/>
      <c r="UM135" s="44"/>
      <c r="UN135" s="44"/>
      <c r="UO135" s="44"/>
      <c r="UP135" s="44"/>
      <c r="UQ135" s="44"/>
      <c r="UR135" s="44"/>
      <c r="US135" s="44"/>
      <c r="UT135" s="44"/>
      <c r="UU135" s="44"/>
      <c r="UV135" s="44"/>
      <c r="UW135" s="44"/>
      <c r="UX135" s="44"/>
      <c r="UY135" s="44"/>
      <c r="UZ135" s="44"/>
      <c r="VA135" s="44"/>
      <c r="VB135" s="44"/>
    </row>
    <row r="136" spans="1:574" hidden="1" x14ac:dyDescent="0.25">
      <c r="A136" s="44"/>
      <c r="B136" s="74" t="s">
        <v>329</v>
      </c>
      <c r="C136" s="82" t="s">
        <v>330</v>
      </c>
      <c r="D136" s="76">
        <f>+'[5]Presupuesto 2020'!U136</f>
        <v>0</v>
      </c>
      <c r="E136" s="76">
        <f>+'[5]Programa I'!D136+'[5]Programa II'!D136+'[5]Programa III'!D136+'[5]Programa IV'!D136+'[5]Programa V'!D136</f>
        <v>0</v>
      </c>
      <c r="F136" s="89">
        <f t="shared" si="135"/>
        <v>0</v>
      </c>
      <c r="G136" s="89">
        <f>+'[5]Programa I'!F136+'[5]Programa II'!F136+'[5]Programa III'!F136+'[5]Programa IV'!F136+'[5]Programa V'!F136</f>
        <v>0</v>
      </c>
      <c r="H136" s="89">
        <f>+'[5]Total Programa'!U135</f>
        <v>0</v>
      </c>
      <c r="I136" s="89">
        <f t="shared" si="136"/>
        <v>0</v>
      </c>
      <c r="J136" s="90">
        <f t="shared" si="76"/>
        <v>0</v>
      </c>
      <c r="K136" s="44"/>
      <c r="L136" s="89">
        <f>+'[5]Programa I'!K136+'[5]Programa II'!K136+'[5]Programa III'!K136+'[5]Programa IV'!K136+'[5]Programa V'!K136</f>
        <v>0</v>
      </c>
      <c r="M136" s="89">
        <f>+'[5]Programa I'!L136+'[5]Programa II'!L136+'[5]Programa III'!L136+'[5]Programa IV'!L136+'[5]Programa V'!L136</f>
        <v>0</v>
      </c>
      <c r="N136" s="89">
        <f t="shared" si="137"/>
        <v>0</v>
      </c>
      <c r="O136" s="89">
        <f t="shared" si="138"/>
        <v>0</v>
      </c>
      <c r="P136" s="47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  <c r="IV136" s="44"/>
      <c r="IW136" s="44"/>
      <c r="IX136" s="44"/>
      <c r="IY136" s="44"/>
      <c r="IZ136" s="44"/>
      <c r="JA136" s="44"/>
      <c r="JB136" s="44"/>
      <c r="JC136" s="44"/>
      <c r="JD136" s="44"/>
      <c r="JE136" s="44"/>
      <c r="JF136" s="44"/>
      <c r="JG136" s="44"/>
      <c r="JH136" s="44"/>
      <c r="JI136" s="44"/>
      <c r="JJ136" s="44"/>
      <c r="JK136" s="44"/>
      <c r="JL136" s="44"/>
      <c r="JM136" s="44"/>
      <c r="JN136" s="44"/>
      <c r="JO136" s="44"/>
      <c r="JP136" s="44"/>
      <c r="JQ136" s="44"/>
      <c r="JR136" s="44"/>
      <c r="JS136" s="44"/>
      <c r="JT136" s="44"/>
      <c r="JU136" s="44"/>
      <c r="JV136" s="44"/>
      <c r="JW136" s="44"/>
      <c r="JX136" s="44"/>
      <c r="JY136" s="44"/>
      <c r="JZ136" s="44"/>
      <c r="KA136" s="44"/>
      <c r="KB136" s="44"/>
      <c r="KC136" s="44"/>
      <c r="KD136" s="44"/>
      <c r="KE136" s="44"/>
      <c r="KF136" s="44"/>
      <c r="KG136" s="44"/>
      <c r="KH136" s="44"/>
      <c r="KI136" s="44"/>
      <c r="KJ136" s="44"/>
      <c r="KK136" s="44"/>
      <c r="KL136" s="44"/>
      <c r="KM136" s="44"/>
      <c r="KN136" s="44"/>
      <c r="KO136" s="44"/>
      <c r="KP136" s="44"/>
      <c r="KQ136" s="44"/>
      <c r="KR136" s="44"/>
      <c r="KS136" s="44"/>
      <c r="KT136" s="44"/>
      <c r="KU136" s="44"/>
      <c r="KV136" s="44"/>
      <c r="KW136" s="44"/>
      <c r="KX136" s="44"/>
      <c r="KY136" s="44"/>
      <c r="KZ136" s="44"/>
      <c r="LA136" s="44"/>
      <c r="LB136" s="44"/>
      <c r="LC136" s="44"/>
      <c r="LD136" s="44"/>
      <c r="LE136" s="44"/>
      <c r="LF136" s="44"/>
      <c r="LG136" s="44"/>
      <c r="LH136" s="44"/>
      <c r="LI136" s="44"/>
      <c r="LJ136" s="44"/>
      <c r="LK136" s="44"/>
      <c r="LL136" s="44"/>
      <c r="LM136" s="44"/>
      <c r="LN136" s="44"/>
      <c r="LO136" s="44"/>
      <c r="LP136" s="44"/>
      <c r="LQ136" s="44"/>
      <c r="LR136" s="44"/>
      <c r="LS136" s="44"/>
      <c r="LT136" s="44"/>
      <c r="LU136" s="44"/>
      <c r="LV136" s="44"/>
      <c r="LW136" s="44"/>
      <c r="LX136" s="44"/>
      <c r="LY136" s="44"/>
      <c r="LZ136" s="44"/>
      <c r="MA136" s="44"/>
      <c r="MB136" s="44"/>
      <c r="MC136" s="44"/>
      <c r="MD136" s="44"/>
      <c r="ME136" s="44"/>
      <c r="MF136" s="44"/>
      <c r="MG136" s="44"/>
      <c r="MH136" s="44"/>
      <c r="MI136" s="44"/>
      <c r="MJ136" s="44"/>
      <c r="MK136" s="44"/>
      <c r="ML136" s="44"/>
      <c r="MM136" s="44"/>
      <c r="MN136" s="44"/>
      <c r="MO136" s="44"/>
      <c r="MP136" s="44"/>
      <c r="MQ136" s="44"/>
      <c r="MR136" s="44"/>
      <c r="MS136" s="44"/>
      <c r="MT136" s="44"/>
      <c r="MU136" s="44"/>
      <c r="MV136" s="44"/>
      <c r="MW136" s="44"/>
      <c r="MX136" s="44"/>
      <c r="MY136" s="44"/>
      <c r="MZ136" s="44"/>
      <c r="NA136" s="44"/>
      <c r="NB136" s="44"/>
      <c r="NC136" s="44"/>
      <c r="ND136" s="44"/>
      <c r="NE136" s="44"/>
      <c r="NF136" s="44"/>
      <c r="NG136" s="44"/>
      <c r="NH136" s="44"/>
      <c r="NI136" s="44"/>
      <c r="NJ136" s="44"/>
      <c r="NK136" s="44"/>
      <c r="NL136" s="44"/>
      <c r="NM136" s="44"/>
      <c r="NN136" s="44"/>
      <c r="NO136" s="44"/>
      <c r="NP136" s="44"/>
      <c r="NQ136" s="44"/>
      <c r="NR136" s="44"/>
      <c r="NS136" s="44"/>
      <c r="NT136" s="44"/>
      <c r="NU136" s="44"/>
      <c r="NV136" s="44"/>
      <c r="NW136" s="44"/>
      <c r="NX136" s="44"/>
      <c r="NY136" s="44"/>
      <c r="NZ136" s="44"/>
      <c r="OA136" s="44"/>
      <c r="OB136" s="44"/>
      <c r="OC136" s="44"/>
      <c r="OD136" s="44"/>
      <c r="OE136" s="44"/>
      <c r="OF136" s="44"/>
      <c r="OG136" s="44"/>
      <c r="OH136" s="44"/>
      <c r="OI136" s="44"/>
      <c r="OJ136" s="44"/>
      <c r="OK136" s="44"/>
      <c r="OL136" s="44"/>
      <c r="OM136" s="44"/>
      <c r="ON136" s="44"/>
      <c r="OO136" s="44"/>
      <c r="OP136" s="44"/>
      <c r="OQ136" s="44"/>
      <c r="OR136" s="44"/>
      <c r="OS136" s="44"/>
      <c r="OT136" s="44"/>
      <c r="OU136" s="44"/>
      <c r="OV136" s="44"/>
      <c r="OW136" s="44"/>
      <c r="OX136" s="44"/>
      <c r="OY136" s="44"/>
      <c r="OZ136" s="44"/>
      <c r="PA136" s="44"/>
      <c r="PB136" s="44"/>
      <c r="PC136" s="44"/>
      <c r="PD136" s="44"/>
      <c r="PE136" s="44"/>
      <c r="PF136" s="44"/>
      <c r="PG136" s="44"/>
      <c r="PH136" s="44"/>
      <c r="PI136" s="44"/>
      <c r="PJ136" s="44"/>
      <c r="PK136" s="44"/>
      <c r="PL136" s="44"/>
      <c r="PM136" s="44"/>
      <c r="PN136" s="44"/>
      <c r="PO136" s="44"/>
      <c r="PP136" s="44"/>
      <c r="PQ136" s="44"/>
      <c r="PR136" s="44"/>
      <c r="PS136" s="44"/>
      <c r="PT136" s="44"/>
      <c r="PU136" s="44"/>
      <c r="PV136" s="44"/>
      <c r="PW136" s="44"/>
      <c r="PX136" s="44"/>
      <c r="PY136" s="44"/>
      <c r="PZ136" s="44"/>
      <c r="QA136" s="44"/>
      <c r="QB136" s="44"/>
      <c r="QC136" s="44"/>
      <c r="QD136" s="44"/>
      <c r="QE136" s="44"/>
      <c r="QF136" s="44"/>
      <c r="QG136" s="44"/>
      <c r="QH136" s="44"/>
      <c r="QI136" s="44"/>
      <c r="QJ136" s="44"/>
      <c r="QK136" s="44"/>
      <c r="QL136" s="44"/>
      <c r="QM136" s="44"/>
      <c r="QN136" s="44"/>
      <c r="QO136" s="44"/>
      <c r="QP136" s="44"/>
      <c r="QQ136" s="44"/>
      <c r="QR136" s="44"/>
      <c r="QS136" s="44"/>
      <c r="QT136" s="44"/>
      <c r="QU136" s="44"/>
      <c r="QV136" s="44"/>
      <c r="QW136" s="44"/>
      <c r="QX136" s="44"/>
      <c r="QY136" s="44"/>
      <c r="QZ136" s="44"/>
      <c r="RA136" s="44"/>
      <c r="RB136" s="44"/>
      <c r="RC136" s="44"/>
      <c r="RD136" s="44"/>
      <c r="RE136" s="44"/>
      <c r="RF136" s="44"/>
      <c r="RG136" s="44"/>
      <c r="RH136" s="44"/>
      <c r="RI136" s="44"/>
      <c r="RJ136" s="44"/>
      <c r="RK136" s="44"/>
      <c r="RL136" s="44"/>
      <c r="RM136" s="44"/>
      <c r="RN136" s="44"/>
      <c r="RO136" s="44"/>
      <c r="RP136" s="44"/>
      <c r="RQ136" s="44"/>
      <c r="RR136" s="44"/>
      <c r="RS136" s="44"/>
      <c r="RT136" s="44"/>
      <c r="RU136" s="44"/>
      <c r="RV136" s="44"/>
      <c r="RW136" s="44"/>
      <c r="RX136" s="44"/>
      <c r="RY136" s="44"/>
      <c r="RZ136" s="44"/>
      <c r="SA136" s="44"/>
      <c r="SB136" s="44"/>
      <c r="SC136" s="44"/>
      <c r="SD136" s="44"/>
      <c r="SE136" s="44"/>
      <c r="SF136" s="44"/>
      <c r="SG136" s="44"/>
      <c r="SH136" s="44"/>
      <c r="SI136" s="44"/>
      <c r="SJ136" s="44"/>
      <c r="SK136" s="44"/>
      <c r="SL136" s="44"/>
      <c r="SM136" s="44"/>
      <c r="SN136" s="44"/>
      <c r="SO136" s="44"/>
      <c r="SP136" s="44"/>
      <c r="SQ136" s="44"/>
      <c r="SR136" s="44"/>
      <c r="SS136" s="44"/>
      <c r="ST136" s="44"/>
      <c r="SU136" s="44"/>
      <c r="SV136" s="44"/>
      <c r="SW136" s="44"/>
      <c r="SX136" s="44"/>
      <c r="SY136" s="44"/>
      <c r="SZ136" s="44"/>
      <c r="TA136" s="44"/>
      <c r="TB136" s="44"/>
      <c r="TC136" s="44"/>
      <c r="TD136" s="44"/>
      <c r="TE136" s="44"/>
      <c r="TF136" s="44"/>
      <c r="TG136" s="44"/>
      <c r="TH136" s="44"/>
      <c r="TI136" s="44"/>
      <c r="TJ136" s="44"/>
      <c r="TK136" s="44"/>
      <c r="TL136" s="44"/>
      <c r="TM136" s="44"/>
      <c r="TN136" s="44"/>
      <c r="TO136" s="44"/>
      <c r="TP136" s="44"/>
      <c r="TQ136" s="44"/>
      <c r="TR136" s="44"/>
      <c r="TS136" s="44"/>
      <c r="TT136" s="44"/>
      <c r="TU136" s="44"/>
      <c r="TV136" s="44"/>
      <c r="TW136" s="44"/>
      <c r="TX136" s="44"/>
      <c r="TY136" s="44"/>
      <c r="TZ136" s="44"/>
      <c r="UA136" s="44"/>
      <c r="UB136" s="44"/>
      <c r="UC136" s="44"/>
      <c r="UD136" s="44"/>
      <c r="UE136" s="44"/>
      <c r="UF136" s="44"/>
      <c r="UG136" s="44"/>
      <c r="UH136" s="44"/>
      <c r="UI136" s="44"/>
      <c r="UJ136" s="44"/>
      <c r="UK136" s="44"/>
      <c r="UL136" s="44"/>
      <c r="UM136" s="44"/>
      <c r="UN136" s="44"/>
      <c r="UO136" s="44"/>
      <c r="UP136" s="44"/>
      <c r="UQ136" s="44"/>
      <c r="UR136" s="44"/>
      <c r="US136" s="44"/>
      <c r="UT136" s="44"/>
      <c r="UU136" s="44"/>
      <c r="UV136" s="44"/>
      <c r="UW136" s="44"/>
      <c r="UX136" s="44"/>
      <c r="UY136" s="44"/>
      <c r="UZ136" s="44"/>
      <c r="VA136" s="44"/>
      <c r="VB136" s="44"/>
    </row>
    <row r="137" spans="1:574" hidden="1" x14ac:dyDescent="0.25">
      <c r="A137" s="44"/>
      <c r="B137" s="74" t="s">
        <v>331</v>
      </c>
      <c r="C137" s="82" t="s">
        <v>332</v>
      </c>
      <c r="D137" s="76">
        <f>+'[5]Presupuesto 2020'!U137</f>
        <v>0</v>
      </c>
      <c r="E137" s="76">
        <f>+'[5]Programa I'!D137+'[5]Programa II'!D137+'[5]Programa III'!D137+'[5]Programa IV'!D137+'[5]Programa V'!D137</f>
        <v>0</v>
      </c>
      <c r="F137" s="89">
        <f t="shared" si="135"/>
        <v>0</v>
      </c>
      <c r="G137" s="89">
        <f>+'[5]Programa I'!F137+'[5]Programa II'!F137+'[5]Programa III'!F137+'[5]Programa IV'!F137+'[5]Programa V'!F137</f>
        <v>0</v>
      </c>
      <c r="H137" s="89">
        <f>+'[5]Total Programa'!U136</f>
        <v>0</v>
      </c>
      <c r="I137" s="89">
        <f t="shared" si="136"/>
        <v>0</v>
      </c>
      <c r="J137" s="90">
        <f t="shared" si="76"/>
        <v>0</v>
      </c>
      <c r="K137" s="44"/>
      <c r="L137" s="89">
        <f>+'[5]Programa I'!K137+'[5]Programa II'!K137+'[5]Programa III'!K137+'[5]Programa IV'!K137+'[5]Programa V'!K137</f>
        <v>0</v>
      </c>
      <c r="M137" s="89">
        <f>+'[5]Programa I'!L137+'[5]Programa II'!L137+'[5]Programa III'!L137+'[5]Programa IV'!L137+'[5]Programa V'!L137</f>
        <v>0</v>
      </c>
      <c r="N137" s="89">
        <f t="shared" si="137"/>
        <v>0</v>
      </c>
      <c r="O137" s="89">
        <f t="shared" si="138"/>
        <v>0</v>
      </c>
      <c r="P137" s="47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4"/>
      <c r="JA137" s="44"/>
      <c r="JB137" s="44"/>
      <c r="JC137" s="44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4"/>
      <c r="JO137" s="44"/>
      <c r="JP137" s="44"/>
      <c r="JQ137" s="44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4"/>
      <c r="KC137" s="44"/>
      <c r="KD137" s="44"/>
      <c r="KE137" s="44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4"/>
      <c r="KQ137" s="44"/>
      <c r="KR137" s="44"/>
      <c r="KS137" s="44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4"/>
      <c r="LE137" s="44"/>
      <c r="LF137" s="44"/>
      <c r="LG137" s="44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4"/>
      <c r="LS137" s="44"/>
      <c r="LT137" s="44"/>
      <c r="LU137" s="44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4"/>
      <c r="MG137" s="44"/>
      <c r="MH137" s="44"/>
      <c r="MI137" s="44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4"/>
      <c r="MU137" s="44"/>
      <c r="MV137" s="44"/>
      <c r="MW137" s="44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  <c r="NH137" s="44"/>
      <c r="NI137" s="44"/>
      <c r="NJ137" s="44"/>
      <c r="NK137" s="44"/>
      <c r="NL137" s="44"/>
      <c r="NM137" s="44"/>
      <c r="NN137" s="44"/>
      <c r="NO137" s="44"/>
      <c r="NP137" s="44"/>
      <c r="NQ137" s="44"/>
      <c r="NR137" s="44"/>
      <c r="NS137" s="44"/>
      <c r="NT137" s="44"/>
      <c r="NU137" s="44"/>
      <c r="NV137" s="44"/>
      <c r="NW137" s="44"/>
      <c r="NX137" s="44"/>
      <c r="NY137" s="44"/>
      <c r="NZ137" s="44"/>
      <c r="OA137" s="44"/>
      <c r="OB137" s="44"/>
      <c r="OC137" s="44"/>
      <c r="OD137" s="44"/>
      <c r="OE137" s="44"/>
      <c r="OF137" s="44"/>
      <c r="OG137" s="44"/>
      <c r="OH137" s="44"/>
      <c r="OI137" s="44"/>
      <c r="OJ137" s="44"/>
      <c r="OK137" s="44"/>
      <c r="OL137" s="44"/>
      <c r="OM137" s="44"/>
      <c r="ON137" s="44"/>
      <c r="OO137" s="44"/>
      <c r="OP137" s="44"/>
      <c r="OQ137" s="44"/>
      <c r="OR137" s="44"/>
      <c r="OS137" s="44"/>
      <c r="OT137" s="44"/>
      <c r="OU137" s="44"/>
      <c r="OV137" s="44"/>
      <c r="OW137" s="44"/>
      <c r="OX137" s="44"/>
      <c r="OY137" s="44"/>
      <c r="OZ137" s="44"/>
      <c r="PA137" s="44"/>
      <c r="PB137" s="44"/>
      <c r="PC137" s="44"/>
      <c r="PD137" s="44"/>
      <c r="PE137" s="44"/>
      <c r="PF137" s="44"/>
      <c r="PG137" s="44"/>
      <c r="PH137" s="44"/>
      <c r="PI137" s="44"/>
      <c r="PJ137" s="44"/>
      <c r="PK137" s="44"/>
      <c r="PL137" s="44"/>
      <c r="PM137" s="44"/>
      <c r="PN137" s="44"/>
      <c r="PO137" s="44"/>
      <c r="PP137" s="44"/>
      <c r="PQ137" s="44"/>
      <c r="PR137" s="44"/>
      <c r="PS137" s="44"/>
      <c r="PT137" s="44"/>
      <c r="PU137" s="44"/>
      <c r="PV137" s="44"/>
      <c r="PW137" s="44"/>
      <c r="PX137" s="44"/>
      <c r="PY137" s="44"/>
      <c r="PZ137" s="44"/>
      <c r="QA137" s="44"/>
      <c r="QB137" s="44"/>
      <c r="QC137" s="44"/>
      <c r="QD137" s="44"/>
      <c r="QE137" s="44"/>
      <c r="QF137" s="44"/>
      <c r="QG137" s="44"/>
      <c r="QH137" s="44"/>
      <c r="QI137" s="44"/>
      <c r="QJ137" s="44"/>
      <c r="QK137" s="44"/>
      <c r="QL137" s="44"/>
      <c r="QM137" s="44"/>
      <c r="QN137" s="44"/>
      <c r="QO137" s="44"/>
      <c r="QP137" s="44"/>
      <c r="QQ137" s="44"/>
      <c r="QR137" s="44"/>
      <c r="QS137" s="44"/>
      <c r="QT137" s="44"/>
      <c r="QU137" s="44"/>
      <c r="QV137" s="44"/>
      <c r="QW137" s="44"/>
      <c r="QX137" s="44"/>
      <c r="QY137" s="44"/>
      <c r="QZ137" s="44"/>
      <c r="RA137" s="44"/>
      <c r="RB137" s="44"/>
      <c r="RC137" s="44"/>
      <c r="RD137" s="44"/>
      <c r="RE137" s="44"/>
      <c r="RF137" s="44"/>
      <c r="RG137" s="44"/>
      <c r="RH137" s="44"/>
      <c r="RI137" s="44"/>
      <c r="RJ137" s="44"/>
      <c r="RK137" s="44"/>
      <c r="RL137" s="44"/>
      <c r="RM137" s="44"/>
      <c r="RN137" s="44"/>
      <c r="RO137" s="44"/>
      <c r="RP137" s="44"/>
      <c r="RQ137" s="44"/>
      <c r="RR137" s="44"/>
      <c r="RS137" s="44"/>
      <c r="RT137" s="44"/>
      <c r="RU137" s="44"/>
      <c r="RV137" s="44"/>
      <c r="RW137" s="44"/>
      <c r="RX137" s="44"/>
      <c r="RY137" s="44"/>
      <c r="RZ137" s="44"/>
      <c r="SA137" s="44"/>
      <c r="SB137" s="44"/>
      <c r="SC137" s="44"/>
      <c r="SD137" s="44"/>
      <c r="SE137" s="44"/>
      <c r="SF137" s="44"/>
      <c r="SG137" s="44"/>
      <c r="SH137" s="44"/>
      <c r="SI137" s="44"/>
      <c r="SJ137" s="44"/>
      <c r="SK137" s="44"/>
      <c r="SL137" s="44"/>
      <c r="SM137" s="44"/>
      <c r="SN137" s="44"/>
      <c r="SO137" s="44"/>
      <c r="SP137" s="44"/>
      <c r="SQ137" s="44"/>
      <c r="SR137" s="44"/>
      <c r="SS137" s="44"/>
      <c r="ST137" s="44"/>
      <c r="SU137" s="44"/>
      <c r="SV137" s="44"/>
      <c r="SW137" s="44"/>
      <c r="SX137" s="44"/>
      <c r="SY137" s="44"/>
      <c r="SZ137" s="44"/>
      <c r="TA137" s="44"/>
      <c r="TB137" s="44"/>
      <c r="TC137" s="44"/>
      <c r="TD137" s="44"/>
      <c r="TE137" s="44"/>
      <c r="TF137" s="44"/>
      <c r="TG137" s="44"/>
      <c r="TH137" s="44"/>
      <c r="TI137" s="44"/>
      <c r="TJ137" s="44"/>
      <c r="TK137" s="44"/>
      <c r="TL137" s="44"/>
      <c r="TM137" s="44"/>
      <c r="TN137" s="44"/>
      <c r="TO137" s="44"/>
      <c r="TP137" s="44"/>
      <c r="TQ137" s="44"/>
      <c r="TR137" s="44"/>
      <c r="TS137" s="44"/>
      <c r="TT137" s="44"/>
      <c r="TU137" s="44"/>
      <c r="TV137" s="44"/>
      <c r="TW137" s="44"/>
      <c r="TX137" s="44"/>
      <c r="TY137" s="44"/>
      <c r="TZ137" s="44"/>
      <c r="UA137" s="44"/>
      <c r="UB137" s="44"/>
      <c r="UC137" s="44"/>
      <c r="UD137" s="44"/>
      <c r="UE137" s="44"/>
      <c r="UF137" s="44"/>
      <c r="UG137" s="44"/>
      <c r="UH137" s="44"/>
      <c r="UI137" s="44"/>
      <c r="UJ137" s="44"/>
      <c r="UK137" s="44"/>
      <c r="UL137" s="44"/>
      <c r="UM137" s="44"/>
      <c r="UN137" s="44"/>
      <c r="UO137" s="44"/>
      <c r="UP137" s="44"/>
      <c r="UQ137" s="44"/>
      <c r="UR137" s="44"/>
      <c r="US137" s="44"/>
      <c r="UT137" s="44"/>
      <c r="UU137" s="44"/>
      <c r="UV137" s="44"/>
      <c r="UW137" s="44"/>
      <c r="UX137" s="44"/>
      <c r="UY137" s="44"/>
      <c r="UZ137" s="44"/>
      <c r="VA137" s="44"/>
      <c r="VB137" s="44"/>
    </row>
    <row r="138" spans="1:574" hidden="1" x14ac:dyDescent="0.25">
      <c r="A138" s="44"/>
      <c r="B138" s="74" t="s">
        <v>333</v>
      </c>
      <c r="C138" s="82" t="s">
        <v>334</v>
      </c>
      <c r="D138" s="76">
        <f>+'[5]Presupuesto 2020'!U138</f>
        <v>0</v>
      </c>
      <c r="E138" s="76">
        <f>+'[5]Programa I'!D138+'[5]Programa II'!D138+'[5]Programa III'!D138+'[5]Programa IV'!D138+'[5]Programa V'!D138</f>
        <v>0</v>
      </c>
      <c r="F138" s="89">
        <f t="shared" si="135"/>
        <v>0</v>
      </c>
      <c r="G138" s="89">
        <f>+'[5]Programa I'!F138+'[5]Programa II'!F138+'[5]Programa III'!F138+'[5]Programa IV'!F138+'[5]Programa V'!F138</f>
        <v>0</v>
      </c>
      <c r="H138" s="89">
        <f>+'[5]Total Programa'!U137</f>
        <v>0</v>
      </c>
      <c r="I138" s="89">
        <f t="shared" si="136"/>
        <v>0</v>
      </c>
      <c r="J138" s="90">
        <f t="shared" si="76"/>
        <v>0</v>
      </c>
      <c r="K138" s="44"/>
      <c r="L138" s="89">
        <f>+'[5]Programa I'!K138+'[5]Programa II'!K138+'[5]Programa III'!K138+'[5]Programa IV'!K138+'[5]Programa V'!K138</f>
        <v>0</v>
      </c>
      <c r="M138" s="89">
        <f>+'[5]Programa I'!L138+'[5]Programa II'!L138+'[5]Programa III'!L138+'[5]Programa IV'!L138+'[5]Programa V'!L138</f>
        <v>0</v>
      </c>
      <c r="N138" s="89">
        <f t="shared" si="137"/>
        <v>0</v>
      </c>
      <c r="O138" s="89">
        <f t="shared" si="138"/>
        <v>0</v>
      </c>
      <c r="P138" s="47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  <c r="IT138" s="44"/>
      <c r="IU138" s="44"/>
      <c r="IV138" s="44"/>
      <c r="IW138" s="44"/>
      <c r="IX138" s="44"/>
      <c r="IY138" s="44"/>
      <c r="IZ138" s="44"/>
      <c r="JA138" s="44"/>
      <c r="JB138" s="44"/>
      <c r="JC138" s="44"/>
      <c r="JD138" s="44"/>
      <c r="JE138" s="44"/>
      <c r="JF138" s="44"/>
      <c r="JG138" s="44"/>
      <c r="JH138" s="44"/>
      <c r="JI138" s="44"/>
      <c r="JJ138" s="44"/>
      <c r="JK138" s="44"/>
      <c r="JL138" s="44"/>
      <c r="JM138" s="44"/>
      <c r="JN138" s="44"/>
      <c r="JO138" s="44"/>
      <c r="JP138" s="44"/>
      <c r="JQ138" s="44"/>
      <c r="JR138" s="44"/>
      <c r="JS138" s="44"/>
      <c r="JT138" s="44"/>
      <c r="JU138" s="44"/>
      <c r="JV138" s="44"/>
      <c r="JW138" s="44"/>
      <c r="JX138" s="44"/>
      <c r="JY138" s="44"/>
      <c r="JZ138" s="44"/>
      <c r="KA138" s="44"/>
      <c r="KB138" s="44"/>
      <c r="KC138" s="44"/>
      <c r="KD138" s="44"/>
      <c r="KE138" s="44"/>
      <c r="KF138" s="44"/>
      <c r="KG138" s="44"/>
      <c r="KH138" s="44"/>
      <c r="KI138" s="44"/>
      <c r="KJ138" s="44"/>
      <c r="KK138" s="44"/>
      <c r="KL138" s="44"/>
      <c r="KM138" s="44"/>
      <c r="KN138" s="44"/>
      <c r="KO138" s="44"/>
      <c r="KP138" s="44"/>
      <c r="KQ138" s="44"/>
      <c r="KR138" s="44"/>
      <c r="KS138" s="44"/>
      <c r="KT138" s="44"/>
      <c r="KU138" s="44"/>
      <c r="KV138" s="44"/>
      <c r="KW138" s="44"/>
      <c r="KX138" s="44"/>
      <c r="KY138" s="44"/>
      <c r="KZ138" s="44"/>
      <c r="LA138" s="44"/>
      <c r="LB138" s="44"/>
      <c r="LC138" s="44"/>
      <c r="LD138" s="44"/>
      <c r="LE138" s="44"/>
      <c r="LF138" s="44"/>
      <c r="LG138" s="44"/>
      <c r="LH138" s="44"/>
      <c r="LI138" s="44"/>
      <c r="LJ138" s="44"/>
      <c r="LK138" s="44"/>
      <c r="LL138" s="44"/>
      <c r="LM138" s="44"/>
      <c r="LN138" s="44"/>
      <c r="LO138" s="44"/>
      <c r="LP138" s="44"/>
      <c r="LQ138" s="44"/>
      <c r="LR138" s="44"/>
      <c r="LS138" s="44"/>
      <c r="LT138" s="44"/>
      <c r="LU138" s="44"/>
      <c r="LV138" s="44"/>
      <c r="LW138" s="44"/>
      <c r="LX138" s="44"/>
      <c r="LY138" s="44"/>
      <c r="LZ138" s="44"/>
      <c r="MA138" s="44"/>
      <c r="MB138" s="44"/>
      <c r="MC138" s="44"/>
      <c r="MD138" s="44"/>
      <c r="ME138" s="44"/>
      <c r="MF138" s="44"/>
      <c r="MG138" s="44"/>
      <c r="MH138" s="44"/>
      <c r="MI138" s="44"/>
      <c r="MJ138" s="44"/>
      <c r="MK138" s="44"/>
      <c r="ML138" s="44"/>
      <c r="MM138" s="44"/>
      <c r="MN138" s="44"/>
      <c r="MO138" s="44"/>
      <c r="MP138" s="44"/>
      <c r="MQ138" s="44"/>
      <c r="MR138" s="44"/>
      <c r="MS138" s="44"/>
      <c r="MT138" s="44"/>
      <c r="MU138" s="44"/>
      <c r="MV138" s="44"/>
      <c r="MW138" s="44"/>
      <c r="MX138" s="44"/>
      <c r="MY138" s="44"/>
      <c r="MZ138" s="44"/>
      <c r="NA138" s="44"/>
      <c r="NB138" s="44"/>
      <c r="NC138" s="44"/>
      <c r="ND138" s="44"/>
      <c r="NE138" s="44"/>
      <c r="NF138" s="44"/>
      <c r="NG138" s="44"/>
      <c r="NH138" s="44"/>
      <c r="NI138" s="44"/>
      <c r="NJ138" s="44"/>
      <c r="NK138" s="44"/>
      <c r="NL138" s="44"/>
      <c r="NM138" s="44"/>
      <c r="NN138" s="44"/>
      <c r="NO138" s="44"/>
      <c r="NP138" s="44"/>
      <c r="NQ138" s="44"/>
      <c r="NR138" s="44"/>
      <c r="NS138" s="44"/>
      <c r="NT138" s="44"/>
      <c r="NU138" s="44"/>
      <c r="NV138" s="44"/>
      <c r="NW138" s="44"/>
      <c r="NX138" s="44"/>
      <c r="NY138" s="44"/>
      <c r="NZ138" s="44"/>
      <c r="OA138" s="44"/>
      <c r="OB138" s="44"/>
      <c r="OC138" s="44"/>
      <c r="OD138" s="44"/>
      <c r="OE138" s="44"/>
      <c r="OF138" s="44"/>
      <c r="OG138" s="44"/>
      <c r="OH138" s="44"/>
      <c r="OI138" s="44"/>
      <c r="OJ138" s="44"/>
      <c r="OK138" s="44"/>
      <c r="OL138" s="44"/>
      <c r="OM138" s="44"/>
      <c r="ON138" s="44"/>
      <c r="OO138" s="44"/>
      <c r="OP138" s="44"/>
      <c r="OQ138" s="44"/>
      <c r="OR138" s="44"/>
      <c r="OS138" s="44"/>
      <c r="OT138" s="44"/>
      <c r="OU138" s="44"/>
      <c r="OV138" s="44"/>
      <c r="OW138" s="44"/>
      <c r="OX138" s="44"/>
      <c r="OY138" s="44"/>
      <c r="OZ138" s="44"/>
      <c r="PA138" s="44"/>
      <c r="PB138" s="44"/>
      <c r="PC138" s="44"/>
      <c r="PD138" s="44"/>
      <c r="PE138" s="44"/>
      <c r="PF138" s="44"/>
      <c r="PG138" s="44"/>
      <c r="PH138" s="44"/>
      <c r="PI138" s="44"/>
      <c r="PJ138" s="44"/>
      <c r="PK138" s="44"/>
      <c r="PL138" s="44"/>
      <c r="PM138" s="44"/>
      <c r="PN138" s="44"/>
      <c r="PO138" s="44"/>
      <c r="PP138" s="44"/>
      <c r="PQ138" s="44"/>
      <c r="PR138" s="44"/>
      <c r="PS138" s="44"/>
      <c r="PT138" s="44"/>
      <c r="PU138" s="44"/>
      <c r="PV138" s="44"/>
      <c r="PW138" s="44"/>
      <c r="PX138" s="44"/>
      <c r="PY138" s="44"/>
      <c r="PZ138" s="44"/>
      <c r="QA138" s="44"/>
      <c r="QB138" s="44"/>
      <c r="QC138" s="44"/>
      <c r="QD138" s="44"/>
      <c r="QE138" s="44"/>
      <c r="QF138" s="44"/>
      <c r="QG138" s="44"/>
      <c r="QH138" s="44"/>
      <c r="QI138" s="44"/>
      <c r="QJ138" s="44"/>
      <c r="QK138" s="44"/>
      <c r="QL138" s="44"/>
      <c r="QM138" s="44"/>
      <c r="QN138" s="44"/>
      <c r="QO138" s="44"/>
      <c r="QP138" s="44"/>
      <c r="QQ138" s="44"/>
      <c r="QR138" s="44"/>
      <c r="QS138" s="44"/>
      <c r="QT138" s="44"/>
      <c r="QU138" s="44"/>
      <c r="QV138" s="44"/>
      <c r="QW138" s="44"/>
      <c r="QX138" s="44"/>
      <c r="QY138" s="44"/>
      <c r="QZ138" s="44"/>
      <c r="RA138" s="44"/>
      <c r="RB138" s="44"/>
      <c r="RC138" s="44"/>
      <c r="RD138" s="44"/>
      <c r="RE138" s="44"/>
      <c r="RF138" s="44"/>
      <c r="RG138" s="44"/>
      <c r="RH138" s="44"/>
      <c r="RI138" s="44"/>
      <c r="RJ138" s="44"/>
      <c r="RK138" s="44"/>
      <c r="RL138" s="44"/>
      <c r="RM138" s="44"/>
      <c r="RN138" s="44"/>
      <c r="RO138" s="44"/>
      <c r="RP138" s="44"/>
      <c r="RQ138" s="44"/>
      <c r="RR138" s="44"/>
      <c r="RS138" s="44"/>
      <c r="RT138" s="44"/>
      <c r="RU138" s="44"/>
      <c r="RV138" s="44"/>
      <c r="RW138" s="44"/>
      <c r="RX138" s="44"/>
      <c r="RY138" s="44"/>
      <c r="RZ138" s="44"/>
      <c r="SA138" s="44"/>
      <c r="SB138" s="44"/>
      <c r="SC138" s="44"/>
      <c r="SD138" s="44"/>
      <c r="SE138" s="44"/>
      <c r="SF138" s="44"/>
      <c r="SG138" s="44"/>
      <c r="SH138" s="44"/>
      <c r="SI138" s="44"/>
      <c r="SJ138" s="44"/>
      <c r="SK138" s="44"/>
      <c r="SL138" s="44"/>
      <c r="SM138" s="44"/>
      <c r="SN138" s="44"/>
      <c r="SO138" s="44"/>
      <c r="SP138" s="44"/>
      <c r="SQ138" s="44"/>
      <c r="SR138" s="44"/>
      <c r="SS138" s="44"/>
      <c r="ST138" s="44"/>
      <c r="SU138" s="44"/>
      <c r="SV138" s="44"/>
      <c r="SW138" s="44"/>
      <c r="SX138" s="44"/>
      <c r="SY138" s="44"/>
      <c r="SZ138" s="44"/>
      <c r="TA138" s="44"/>
      <c r="TB138" s="44"/>
      <c r="TC138" s="44"/>
      <c r="TD138" s="44"/>
      <c r="TE138" s="44"/>
      <c r="TF138" s="44"/>
      <c r="TG138" s="44"/>
      <c r="TH138" s="44"/>
      <c r="TI138" s="44"/>
      <c r="TJ138" s="44"/>
      <c r="TK138" s="44"/>
      <c r="TL138" s="44"/>
      <c r="TM138" s="44"/>
      <c r="TN138" s="44"/>
      <c r="TO138" s="44"/>
      <c r="TP138" s="44"/>
      <c r="TQ138" s="44"/>
      <c r="TR138" s="44"/>
      <c r="TS138" s="44"/>
      <c r="TT138" s="44"/>
      <c r="TU138" s="44"/>
      <c r="TV138" s="44"/>
      <c r="TW138" s="44"/>
      <c r="TX138" s="44"/>
      <c r="TY138" s="44"/>
      <c r="TZ138" s="44"/>
      <c r="UA138" s="44"/>
      <c r="UB138" s="44"/>
      <c r="UC138" s="44"/>
      <c r="UD138" s="44"/>
      <c r="UE138" s="44"/>
      <c r="UF138" s="44"/>
      <c r="UG138" s="44"/>
      <c r="UH138" s="44"/>
      <c r="UI138" s="44"/>
      <c r="UJ138" s="44"/>
      <c r="UK138" s="44"/>
      <c r="UL138" s="44"/>
      <c r="UM138" s="44"/>
      <c r="UN138" s="44"/>
      <c r="UO138" s="44"/>
      <c r="UP138" s="44"/>
      <c r="UQ138" s="44"/>
      <c r="UR138" s="44"/>
      <c r="US138" s="44"/>
      <c r="UT138" s="44"/>
      <c r="UU138" s="44"/>
      <c r="UV138" s="44"/>
      <c r="UW138" s="44"/>
      <c r="UX138" s="44"/>
      <c r="UY138" s="44"/>
      <c r="UZ138" s="44"/>
      <c r="VA138" s="44"/>
      <c r="VB138" s="44"/>
    </row>
    <row r="139" spans="1:574" s="50" customFormat="1" hidden="1" x14ac:dyDescent="0.25">
      <c r="B139" s="70">
        <v>3.03</v>
      </c>
      <c r="C139" s="81" t="s">
        <v>335</v>
      </c>
      <c r="D139" s="72">
        <f t="shared" ref="D139:F139" si="139">SUM(D140:D141)</f>
        <v>0</v>
      </c>
      <c r="E139" s="72">
        <f>SUM(E140:E141)</f>
        <v>0</v>
      </c>
      <c r="F139" s="72">
        <f t="shared" si="139"/>
        <v>0</v>
      </c>
      <c r="G139" s="72">
        <f t="shared" ref="G139:I139" si="140">SUM(G140:G141)</f>
        <v>0</v>
      </c>
      <c r="H139" s="72">
        <f t="shared" si="140"/>
        <v>0</v>
      </c>
      <c r="I139" s="72">
        <f t="shared" si="140"/>
        <v>0</v>
      </c>
      <c r="J139" s="73">
        <f t="shared" si="76"/>
        <v>0</v>
      </c>
      <c r="L139" s="72">
        <f t="shared" ref="L139:O139" si="141">SUM(L140:L141)</f>
        <v>0</v>
      </c>
      <c r="M139" s="72">
        <f t="shared" si="141"/>
        <v>0</v>
      </c>
      <c r="N139" s="72">
        <f t="shared" si="141"/>
        <v>0</v>
      </c>
      <c r="O139" s="72">
        <f t="shared" si="141"/>
        <v>0</v>
      </c>
      <c r="P139" s="47"/>
    </row>
    <row r="140" spans="1:574" hidden="1" x14ac:dyDescent="0.25">
      <c r="A140" s="44"/>
      <c r="B140" s="74" t="s">
        <v>336</v>
      </c>
      <c r="C140" s="82" t="s">
        <v>337</v>
      </c>
      <c r="D140" s="76">
        <f>+'[5]Presupuesto 2020'!U140</f>
        <v>0</v>
      </c>
      <c r="E140" s="76">
        <f>+'[5]Programa I'!D140+'[5]Programa II'!D140+'[5]Programa III'!D140+'[5]Programa IV'!D140+'[5]Programa V'!D140</f>
        <v>0</v>
      </c>
      <c r="F140" s="89">
        <f t="shared" ref="F140:F141" si="142">SUM(D140:E140)</f>
        <v>0</v>
      </c>
      <c r="G140" s="89">
        <f>+'[5]Programa I'!F140+'[5]Programa II'!F140+'[5]Programa III'!F140+'[5]Programa IV'!F140+'[5]Programa V'!F140</f>
        <v>0</v>
      </c>
      <c r="H140" s="89">
        <f>+'[5]Total Programa'!U139</f>
        <v>0</v>
      </c>
      <c r="I140" s="89">
        <f t="shared" ref="I140:I141" si="143">+F140-H140</f>
        <v>0</v>
      </c>
      <c r="J140" s="90">
        <f t="shared" si="76"/>
        <v>0</v>
      </c>
      <c r="K140" s="44"/>
      <c r="L140" s="89">
        <f>+'[5]Programa I'!K140+'[5]Programa II'!K140+'[5]Programa III'!K140+'[5]Programa IV'!K140+'[5]Programa V'!K140</f>
        <v>0</v>
      </c>
      <c r="M140" s="89">
        <f>+'[5]Programa I'!L140+'[5]Programa II'!L140+'[5]Programa III'!L140+'[5]Programa IV'!L140+'[5]Programa V'!L140</f>
        <v>0</v>
      </c>
      <c r="N140" s="89">
        <f t="shared" ref="N140:N141" si="144">SUM(L140:M140)</f>
        <v>0</v>
      </c>
      <c r="O140" s="89">
        <f>+F140-N140</f>
        <v>0</v>
      </c>
      <c r="P140" s="47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  <c r="IV140" s="44"/>
      <c r="IW140" s="44"/>
      <c r="IX140" s="44"/>
      <c r="IY140" s="44"/>
      <c r="IZ140" s="44"/>
      <c r="JA140" s="44"/>
      <c r="JB140" s="44"/>
      <c r="JC140" s="44"/>
      <c r="JD140" s="44"/>
      <c r="JE140" s="44"/>
      <c r="JF140" s="44"/>
      <c r="JG140" s="44"/>
      <c r="JH140" s="44"/>
      <c r="JI140" s="44"/>
      <c r="JJ140" s="44"/>
      <c r="JK140" s="44"/>
      <c r="JL140" s="44"/>
      <c r="JM140" s="44"/>
      <c r="JN140" s="44"/>
      <c r="JO140" s="44"/>
      <c r="JP140" s="44"/>
      <c r="JQ140" s="44"/>
      <c r="JR140" s="44"/>
      <c r="JS140" s="44"/>
      <c r="JT140" s="44"/>
      <c r="JU140" s="44"/>
      <c r="JV140" s="44"/>
      <c r="JW140" s="44"/>
      <c r="JX140" s="44"/>
      <c r="JY140" s="44"/>
      <c r="JZ140" s="44"/>
      <c r="KA140" s="44"/>
      <c r="KB140" s="44"/>
      <c r="KC140" s="44"/>
      <c r="KD140" s="44"/>
      <c r="KE140" s="44"/>
      <c r="KF140" s="44"/>
      <c r="KG140" s="44"/>
      <c r="KH140" s="44"/>
      <c r="KI140" s="44"/>
      <c r="KJ140" s="44"/>
      <c r="KK140" s="44"/>
      <c r="KL140" s="44"/>
      <c r="KM140" s="44"/>
      <c r="KN140" s="44"/>
      <c r="KO140" s="44"/>
      <c r="KP140" s="44"/>
      <c r="KQ140" s="44"/>
      <c r="KR140" s="44"/>
      <c r="KS140" s="44"/>
      <c r="KT140" s="44"/>
      <c r="KU140" s="44"/>
      <c r="KV140" s="44"/>
      <c r="KW140" s="44"/>
      <c r="KX140" s="44"/>
      <c r="KY140" s="44"/>
      <c r="KZ140" s="44"/>
      <c r="LA140" s="44"/>
      <c r="LB140" s="44"/>
      <c r="LC140" s="44"/>
      <c r="LD140" s="44"/>
      <c r="LE140" s="44"/>
      <c r="LF140" s="44"/>
      <c r="LG140" s="44"/>
      <c r="LH140" s="44"/>
      <c r="LI140" s="44"/>
      <c r="LJ140" s="44"/>
      <c r="LK140" s="44"/>
      <c r="LL140" s="44"/>
      <c r="LM140" s="44"/>
      <c r="LN140" s="44"/>
      <c r="LO140" s="44"/>
      <c r="LP140" s="44"/>
      <c r="LQ140" s="44"/>
      <c r="LR140" s="44"/>
      <c r="LS140" s="44"/>
      <c r="LT140" s="44"/>
      <c r="LU140" s="44"/>
      <c r="LV140" s="44"/>
      <c r="LW140" s="44"/>
      <c r="LX140" s="44"/>
      <c r="LY140" s="44"/>
      <c r="LZ140" s="44"/>
      <c r="MA140" s="44"/>
      <c r="MB140" s="44"/>
      <c r="MC140" s="44"/>
      <c r="MD140" s="44"/>
      <c r="ME140" s="44"/>
      <c r="MF140" s="44"/>
      <c r="MG140" s="44"/>
      <c r="MH140" s="44"/>
      <c r="MI140" s="44"/>
      <c r="MJ140" s="44"/>
      <c r="MK140" s="44"/>
      <c r="ML140" s="44"/>
      <c r="MM140" s="44"/>
      <c r="MN140" s="44"/>
      <c r="MO140" s="44"/>
      <c r="MP140" s="44"/>
      <c r="MQ140" s="44"/>
      <c r="MR140" s="44"/>
      <c r="MS140" s="44"/>
      <c r="MT140" s="44"/>
      <c r="MU140" s="44"/>
      <c r="MV140" s="44"/>
      <c r="MW140" s="44"/>
      <c r="MX140" s="44"/>
      <c r="MY140" s="44"/>
      <c r="MZ140" s="44"/>
      <c r="NA140" s="44"/>
      <c r="NB140" s="44"/>
      <c r="NC140" s="44"/>
      <c r="ND140" s="44"/>
      <c r="NE140" s="44"/>
      <c r="NF140" s="44"/>
      <c r="NG140" s="44"/>
      <c r="NH140" s="44"/>
      <c r="NI140" s="44"/>
      <c r="NJ140" s="44"/>
      <c r="NK140" s="44"/>
      <c r="NL140" s="44"/>
      <c r="NM140" s="44"/>
      <c r="NN140" s="44"/>
      <c r="NO140" s="44"/>
      <c r="NP140" s="44"/>
      <c r="NQ140" s="44"/>
      <c r="NR140" s="44"/>
      <c r="NS140" s="44"/>
      <c r="NT140" s="44"/>
      <c r="NU140" s="44"/>
      <c r="NV140" s="44"/>
      <c r="NW140" s="44"/>
      <c r="NX140" s="44"/>
      <c r="NY140" s="44"/>
      <c r="NZ140" s="44"/>
      <c r="OA140" s="44"/>
      <c r="OB140" s="44"/>
      <c r="OC140" s="44"/>
      <c r="OD140" s="44"/>
      <c r="OE140" s="44"/>
      <c r="OF140" s="44"/>
      <c r="OG140" s="44"/>
      <c r="OH140" s="44"/>
      <c r="OI140" s="44"/>
      <c r="OJ140" s="44"/>
      <c r="OK140" s="44"/>
      <c r="OL140" s="44"/>
      <c r="OM140" s="44"/>
      <c r="ON140" s="44"/>
      <c r="OO140" s="44"/>
      <c r="OP140" s="44"/>
      <c r="OQ140" s="44"/>
      <c r="OR140" s="44"/>
      <c r="OS140" s="44"/>
      <c r="OT140" s="44"/>
      <c r="OU140" s="44"/>
      <c r="OV140" s="44"/>
      <c r="OW140" s="44"/>
      <c r="OX140" s="44"/>
      <c r="OY140" s="44"/>
      <c r="OZ140" s="44"/>
      <c r="PA140" s="44"/>
      <c r="PB140" s="44"/>
      <c r="PC140" s="44"/>
      <c r="PD140" s="44"/>
      <c r="PE140" s="44"/>
      <c r="PF140" s="44"/>
      <c r="PG140" s="44"/>
      <c r="PH140" s="44"/>
      <c r="PI140" s="44"/>
      <c r="PJ140" s="44"/>
      <c r="PK140" s="44"/>
      <c r="PL140" s="44"/>
      <c r="PM140" s="44"/>
      <c r="PN140" s="44"/>
      <c r="PO140" s="44"/>
      <c r="PP140" s="44"/>
      <c r="PQ140" s="44"/>
      <c r="PR140" s="44"/>
      <c r="PS140" s="44"/>
      <c r="PT140" s="44"/>
      <c r="PU140" s="44"/>
      <c r="PV140" s="44"/>
      <c r="PW140" s="44"/>
      <c r="PX140" s="44"/>
      <c r="PY140" s="44"/>
      <c r="PZ140" s="44"/>
      <c r="QA140" s="44"/>
      <c r="QB140" s="44"/>
      <c r="QC140" s="44"/>
      <c r="QD140" s="44"/>
      <c r="QE140" s="44"/>
      <c r="QF140" s="44"/>
      <c r="QG140" s="44"/>
      <c r="QH140" s="44"/>
      <c r="QI140" s="44"/>
      <c r="QJ140" s="44"/>
      <c r="QK140" s="44"/>
      <c r="QL140" s="44"/>
      <c r="QM140" s="44"/>
      <c r="QN140" s="44"/>
      <c r="QO140" s="44"/>
      <c r="QP140" s="44"/>
      <c r="QQ140" s="44"/>
      <c r="QR140" s="44"/>
      <c r="QS140" s="44"/>
      <c r="QT140" s="44"/>
      <c r="QU140" s="44"/>
      <c r="QV140" s="44"/>
      <c r="QW140" s="44"/>
      <c r="QX140" s="44"/>
      <c r="QY140" s="44"/>
      <c r="QZ140" s="44"/>
      <c r="RA140" s="44"/>
      <c r="RB140" s="44"/>
      <c r="RC140" s="44"/>
      <c r="RD140" s="44"/>
      <c r="RE140" s="44"/>
      <c r="RF140" s="44"/>
      <c r="RG140" s="44"/>
      <c r="RH140" s="44"/>
      <c r="RI140" s="44"/>
      <c r="RJ140" s="44"/>
      <c r="RK140" s="44"/>
      <c r="RL140" s="44"/>
      <c r="RM140" s="44"/>
      <c r="RN140" s="44"/>
      <c r="RO140" s="44"/>
      <c r="RP140" s="44"/>
      <c r="RQ140" s="44"/>
      <c r="RR140" s="44"/>
      <c r="RS140" s="44"/>
      <c r="RT140" s="44"/>
      <c r="RU140" s="44"/>
      <c r="RV140" s="44"/>
      <c r="RW140" s="44"/>
      <c r="RX140" s="44"/>
      <c r="RY140" s="44"/>
      <c r="RZ140" s="44"/>
      <c r="SA140" s="44"/>
      <c r="SB140" s="44"/>
      <c r="SC140" s="44"/>
      <c r="SD140" s="44"/>
      <c r="SE140" s="44"/>
      <c r="SF140" s="44"/>
      <c r="SG140" s="44"/>
      <c r="SH140" s="44"/>
      <c r="SI140" s="44"/>
      <c r="SJ140" s="44"/>
      <c r="SK140" s="44"/>
      <c r="SL140" s="44"/>
      <c r="SM140" s="44"/>
      <c r="SN140" s="44"/>
      <c r="SO140" s="44"/>
      <c r="SP140" s="44"/>
      <c r="SQ140" s="44"/>
      <c r="SR140" s="44"/>
      <c r="SS140" s="44"/>
      <c r="ST140" s="44"/>
      <c r="SU140" s="44"/>
      <c r="SV140" s="44"/>
      <c r="SW140" s="44"/>
      <c r="SX140" s="44"/>
      <c r="SY140" s="44"/>
      <c r="SZ140" s="44"/>
      <c r="TA140" s="44"/>
      <c r="TB140" s="44"/>
      <c r="TC140" s="44"/>
      <c r="TD140" s="44"/>
      <c r="TE140" s="44"/>
      <c r="TF140" s="44"/>
      <c r="TG140" s="44"/>
      <c r="TH140" s="44"/>
      <c r="TI140" s="44"/>
      <c r="TJ140" s="44"/>
      <c r="TK140" s="44"/>
      <c r="TL140" s="44"/>
      <c r="TM140" s="44"/>
      <c r="TN140" s="44"/>
      <c r="TO140" s="44"/>
      <c r="TP140" s="44"/>
      <c r="TQ140" s="44"/>
      <c r="TR140" s="44"/>
      <c r="TS140" s="44"/>
      <c r="TT140" s="44"/>
      <c r="TU140" s="44"/>
      <c r="TV140" s="44"/>
      <c r="TW140" s="44"/>
      <c r="TX140" s="44"/>
      <c r="TY140" s="44"/>
      <c r="TZ140" s="44"/>
      <c r="UA140" s="44"/>
      <c r="UB140" s="44"/>
      <c r="UC140" s="44"/>
      <c r="UD140" s="44"/>
      <c r="UE140" s="44"/>
      <c r="UF140" s="44"/>
      <c r="UG140" s="44"/>
      <c r="UH140" s="44"/>
      <c r="UI140" s="44"/>
      <c r="UJ140" s="44"/>
      <c r="UK140" s="44"/>
      <c r="UL140" s="44"/>
      <c r="UM140" s="44"/>
      <c r="UN140" s="44"/>
      <c r="UO140" s="44"/>
      <c r="UP140" s="44"/>
      <c r="UQ140" s="44"/>
      <c r="UR140" s="44"/>
      <c r="US140" s="44"/>
      <c r="UT140" s="44"/>
      <c r="UU140" s="44"/>
      <c r="UV140" s="44"/>
      <c r="UW140" s="44"/>
      <c r="UX140" s="44"/>
      <c r="UY140" s="44"/>
      <c r="UZ140" s="44"/>
      <c r="VA140" s="44"/>
      <c r="VB140" s="44"/>
    </row>
    <row r="141" spans="1:574" hidden="1" x14ac:dyDescent="0.25">
      <c r="A141" s="44"/>
      <c r="B141" s="74" t="s">
        <v>338</v>
      </c>
      <c r="C141" s="82" t="s">
        <v>339</v>
      </c>
      <c r="D141" s="76">
        <f>+'[5]Presupuesto 2020'!U141</f>
        <v>0</v>
      </c>
      <c r="E141" s="76">
        <f>+'[5]Programa I'!D141+'[5]Programa II'!D141+'[5]Programa III'!D141+'[5]Programa IV'!D141+'[5]Programa V'!D141</f>
        <v>0</v>
      </c>
      <c r="F141" s="89">
        <f t="shared" si="142"/>
        <v>0</v>
      </c>
      <c r="G141" s="89">
        <f>+'[5]Programa I'!F141+'[5]Programa II'!F141+'[5]Programa III'!F141+'[5]Programa IV'!F141+'[5]Programa V'!F141</f>
        <v>0</v>
      </c>
      <c r="H141" s="89">
        <f>+'[5]Total Programa'!U140</f>
        <v>0</v>
      </c>
      <c r="I141" s="89">
        <f t="shared" si="143"/>
        <v>0</v>
      </c>
      <c r="J141" s="90">
        <f t="shared" si="76"/>
        <v>0</v>
      </c>
      <c r="K141" s="44"/>
      <c r="L141" s="89">
        <f>+'[5]Programa I'!K141+'[5]Programa II'!K141+'[5]Programa III'!K141+'[5]Programa IV'!K141+'[5]Programa V'!K141</f>
        <v>0</v>
      </c>
      <c r="M141" s="89">
        <f>+'[5]Programa I'!L141+'[5]Programa II'!L141+'[5]Programa III'!L141+'[5]Programa IV'!L141+'[5]Programa V'!L141</f>
        <v>0</v>
      </c>
      <c r="N141" s="89">
        <f t="shared" si="144"/>
        <v>0</v>
      </c>
      <c r="O141" s="89">
        <f>+F141-N141</f>
        <v>0</v>
      </c>
      <c r="P141" s="47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  <c r="IT141" s="44"/>
      <c r="IU141" s="44"/>
      <c r="IV141" s="44"/>
      <c r="IW141" s="44"/>
      <c r="IX141" s="44"/>
      <c r="IY141" s="44"/>
      <c r="IZ141" s="44"/>
      <c r="JA141" s="44"/>
      <c r="JB141" s="44"/>
      <c r="JC141" s="44"/>
      <c r="JD141" s="44"/>
      <c r="JE141" s="44"/>
      <c r="JF141" s="44"/>
      <c r="JG141" s="44"/>
      <c r="JH141" s="44"/>
      <c r="JI141" s="44"/>
      <c r="JJ141" s="44"/>
      <c r="JK141" s="44"/>
      <c r="JL141" s="44"/>
      <c r="JM141" s="44"/>
      <c r="JN141" s="44"/>
      <c r="JO141" s="44"/>
      <c r="JP141" s="44"/>
      <c r="JQ141" s="44"/>
      <c r="JR141" s="44"/>
      <c r="JS141" s="44"/>
      <c r="JT141" s="44"/>
      <c r="JU141" s="44"/>
      <c r="JV141" s="44"/>
      <c r="JW141" s="44"/>
      <c r="JX141" s="44"/>
      <c r="JY141" s="44"/>
      <c r="JZ141" s="44"/>
      <c r="KA141" s="44"/>
      <c r="KB141" s="44"/>
      <c r="KC141" s="44"/>
      <c r="KD141" s="44"/>
      <c r="KE141" s="44"/>
      <c r="KF141" s="44"/>
      <c r="KG141" s="44"/>
      <c r="KH141" s="44"/>
      <c r="KI141" s="44"/>
      <c r="KJ141" s="44"/>
      <c r="KK141" s="44"/>
      <c r="KL141" s="44"/>
      <c r="KM141" s="44"/>
      <c r="KN141" s="44"/>
      <c r="KO141" s="44"/>
      <c r="KP141" s="44"/>
      <c r="KQ141" s="44"/>
      <c r="KR141" s="44"/>
      <c r="KS141" s="44"/>
      <c r="KT141" s="44"/>
      <c r="KU141" s="44"/>
      <c r="KV141" s="44"/>
      <c r="KW141" s="44"/>
      <c r="KX141" s="44"/>
      <c r="KY141" s="44"/>
      <c r="KZ141" s="44"/>
      <c r="LA141" s="44"/>
      <c r="LB141" s="44"/>
      <c r="LC141" s="44"/>
      <c r="LD141" s="44"/>
      <c r="LE141" s="44"/>
      <c r="LF141" s="44"/>
      <c r="LG141" s="44"/>
      <c r="LH141" s="44"/>
      <c r="LI141" s="44"/>
      <c r="LJ141" s="44"/>
      <c r="LK141" s="44"/>
      <c r="LL141" s="44"/>
      <c r="LM141" s="44"/>
      <c r="LN141" s="44"/>
      <c r="LO141" s="44"/>
      <c r="LP141" s="44"/>
      <c r="LQ141" s="44"/>
      <c r="LR141" s="44"/>
      <c r="LS141" s="44"/>
      <c r="LT141" s="44"/>
      <c r="LU141" s="44"/>
      <c r="LV141" s="44"/>
      <c r="LW141" s="44"/>
      <c r="LX141" s="44"/>
      <c r="LY141" s="44"/>
      <c r="LZ141" s="44"/>
      <c r="MA141" s="44"/>
      <c r="MB141" s="44"/>
      <c r="MC141" s="44"/>
      <c r="MD141" s="44"/>
      <c r="ME141" s="44"/>
      <c r="MF141" s="44"/>
      <c r="MG141" s="44"/>
      <c r="MH141" s="44"/>
      <c r="MI141" s="44"/>
      <c r="MJ141" s="44"/>
      <c r="MK141" s="44"/>
      <c r="ML141" s="44"/>
      <c r="MM141" s="44"/>
      <c r="MN141" s="44"/>
      <c r="MO141" s="44"/>
      <c r="MP141" s="44"/>
      <c r="MQ141" s="44"/>
      <c r="MR141" s="44"/>
      <c r="MS141" s="44"/>
      <c r="MT141" s="44"/>
      <c r="MU141" s="44"/>
      <c r="MV141" s="44"/>
      <c r="MW141" s="44"/>
      <c r="MX141" s="44"/>
      <c r="MY141" s="44"/>
      <c r="MZ141" s="44"/>
      <c r="NA141" s="44"/>
      <c r="NB141" s="44"/>
      <c r="NC141" s="44"/>
      <c r="ND141" s="44"/>
      <c r="NE141" s="44"/>
      <c r="NF141" s="44"/>
      <c r="NG141" s="44"/>
      <c r="NH141" s="44"/>
      <c r="NI141" s="44"/>
      <c r="NJ141" s="44"/>
      <c r="NK141" s="44"/>
      <c r="NL141" s="44"/>
      <c r="NM141" s="44"/>
      <c r="NN141" s="44"/>
      <c r="NO141" s="44"/>
      <c r="NP141" s="44"/>
      <c r="NQ141" s="44"/>
      <c r="NR141" s="44"/>
      <c r="NS141" s="44"/>
      <c r="NT141" s="44"/>
      <c r="NU141" s="44"/>
      <c r="NV141" s="44"/>
      <c r="NW141" s="44"/>
      <c r="NX141" s="44"/>
      <c r="NY141" s="44"/>
      <c r="NZ141" s="44"/>
      <c r="OA141" s="44"/>
      <c r="OB141" s="44"/>
      <c r="OC141" s="44"/>
      <c r="OD141" s="44"/>
      <c r="OE141" s="44"/>
      <c r="OF141" s="44"/>
      <c r="OG141" s="44"/>
      <c r="OH141" s="44"/>
      <c r="OI141" s="44"/>
      <c r="OJ141" s="44"/>
      <c r="OK141" s="44"/>
      <c r="OL141" s="44"/>
      <c r="OM141" s="44"/>
      <c r="ON141" s="44"/>
      <c r="OO141" s="44"/>
      <c r="OP141" s="44"/>
      <c r="OQ141" s="44"/>
      <c r="OR141" s="44"/>
      <c r="OS141" s="44"/>
      <c r="OT141" s="44"/>
      <c r="OU141" s="44"/>
      <c r="OV141" s="44"/>
      <c r="OW141" s="44"/>
      <c r="OX141" s="44"/>
      <c r="OY141" s="44"/>
      <c r="OZ141" s="44"/>
      <c r="PA141" s="44"/>
      <c r="PB141" s="44"/>
      <c r="PC141" s="44"/>
      <c r="PD141" s="44"/>
      <c r="PE141" s="44"/>
      <c r="PF141" s="44"/>
      <c r="PG141" s="44"/>
      <c r="PH141" s="44"/>
      <c r="PI141" s="44"/>
      <c r="PJ141" s="44"/>
      <c r="PK141" s="44"/>
      <c r="PL141" s="44"/>
      <c r="PM141" s="44"/>
      <c r="PN141" s="44"/>
      <c r="PO141" s="44"/>
      <c r="PP141" s="44"/>
      <c r="PQ141" s="44"/>
      <c r="PR141" s="44"/>
      <c r="PS141" s="44"/>
      <c r="PT141" s="44"/>
      <c r="PU141" s="44"/>
      <c r="PV141" s="44"/>
      <c r="PW141" s="44"/>
      <c r="PX141" s="44"/>
      <c r="PY141" s="44"/>
      <c r="PZ141" s="44"/>
      <c r="QA141" s="44"/>
      <c r="QB141" s="44"/>
      <c r="QC141" s="44"/>
      <c r="QD141" s="44"/>
      <c r="QE141" s="44"/>
      <c r="QF141" s="44"/>
      <c r="QG141" s="44"/>
      <c r="QH141" s="44"/>
      <c r="QI141" s="44"/>
      <c r="QJ141" s="44"/>
      <c r="QK141" s="44"/>
      <c r="QL141" s="44"/>
      <c r="QM141" s="44"/>
      <c r="QN141" s="44"/>
      <c r="QO141" s="44"/>
      <c r="QP141" s="44"/>
      <c r="QQ141" s="44"/>
      <c r="QR141" s="44"/>
      <c r="QS141" s="44"/>
      <c r="QT141" s="44"/>
      <c r="QU141" s="44"/>
      <c r="QV141" s="44"/>
      <c r="QW141" s="44"/>
      <c r="QX141" s="44"/>
      <c r="QY141" s="44"/>
      <c r="QZ141" s="44"/>
      <c r="RA141" s="44"/>
      <c r="RB141" s="44"/>
      <c r="RC141" s="44"/>
      <c r="RD141" s="44"/>
      <c r="RE141" s="44"/>
      <c r="RF141" s="44"/>
      <c r="RG141" s="44"/>
      <c r="RH141" s="44"/>
      <c r="RI141" s="44"/>
      <c r="RJ141" s="44"/>
      <c r="RK141" s="44"/>
      <c r="RL141" s="44"/>
      <c r="RM141" s="44"/>
      <c r="RN141" s="44"/>
      <c r="RO141" s="44"/>
      <c r="RP141" s="44"/>
      <c r="RQ141" s="44"/>
      <c r="RR141" s="44"/>
      <c r="RS141" s="44"/>
      <c r="RT141" s="44"/>
      <c r="RU141" s="44"/>
      <c r="RV141" s="44"/>
      <c r="RW141" s="44"/>
      <c r="RX141" s="44"/>
      <c r="RY141" s="44"/>
      <c r="RZ141" s="44"/>
      <c r="SA141" s="44"/>
      <c r="SB141" s="44"/>
      <c r="SC141" s="44"/>
      <c r="SD141" s="44"/>
      <c r="SE141" s="44"/>
      <c r="SF141" s="44"/>
      <c r="SG141" s="44"/>
      <c r="SH141" s="44"/>
      <c r="SI141" s="44"/>
      <c r="SJ141" s="44"/>
      <c r="SK141" s="44"/>
      <c r="SL141" s="44"/>
      <c r="SM141" s="44"/>
      <c r="SN141" s="44"/>
      <c r="SO141" s="44"/>
      <c r="SP141" s="44"/>
      <c r="SQ141" s="44"/>
      <c r="SR141" s="44"/>
      <c r="SS141" s="44"/>
      <c r="ST141" s="44"/>
      <c r="SU141" s="44"/>
      <c r="SV141" s="44"/>
      <c r="SW141" s="44"/>
      <c r="SX141" s="44"/>
      <c r="SY141" s="44"/>
      <c r="SZ141" s="44"/>
      <c r="TA141" s="44"/>
      <c r="TB141" s="44"/>
      <c r="TC141" s="44"/>
      <c r="TD141" s="44"/>
      <c r="TE141" s="44"/>
      <c r="TF141" s="44"/>
      <c r="TG141" s="44"/>
      <c r="TH141" s="44"/>
      <c r="TI141" s="44"/>
      <c r="TJ141" s="44"/>
      <c r="TK141" s="44"/>
      <c r="TL141" s="44"/>
      <c r="TM141" s="44"/>
      <c r="TN141" s="44"/>
      <c r="TO141" s="44"/>
      <c r="TP141" s="44"/>
      <c r="TQ141" s="44"/>
      <c r="TR141" s="44"/>
      <c r="TS141" s="44"/>
      <c r="TT141" s="44"/>
      <c r="TU141" s="44"/>
      <c r="TV141" s="44"/>
      <c r="TW141" s="44"/>
      <c r="TX141" s="44"/>
      <c r="TY141" s="44"/>
      <c r="TZ141" s="44"/>
      <c r="UA141" s="44"/>
      <c r="UB141" s="44"/>
      <c r="UC141" s="44"/>
      <c r="UD141" s="44"/>
      <c r="UE141" s="44"/>
      <c r="UF141" s="44"/>
      <c r="UG141" s="44"/>
      <c r="UH141" s="44"/>
      <c r="UI141" s="44"/>
      <c r="UJ141" s="44"/>
      <c r="UK141" s="44"/>
      <c r="UL141" s="44"/>
      <c r="UM141" s="44"/>
      <c r="UN141" s="44"/>
      <c r="UO141" s="44"/>
      <c r="UP141" s="44"/>
      <c r="UQ141" s="44"/>
      <c r="UR141" s="44"/>
      <c r="US141" s="44"/>
      <c r="UT141" s="44"/>
      <c r="UU141" s="44"/>
      <c r="UV141" s="44"/>
      <c r="UW141" s="44"/>
      <c r="UX141" s="44"/>
      <c r="UY141" s="44"/>
      <c r="UZ141" s="44"/>
      <c r="VA141" s="44"/>
      <c r="VB141" s="44"/>
    </row>
    <row r="142" spans="1:574" s="50" customFormat="1" hidden="1" x14ac:dyDescent="0.25">
      <c r="B142" s="70">
        <v>3.04</v>
      </c>
      <c r="C142" s="81" t="s">
        <v>340</v>
      </c>
      <c r="D142" s="71">
        <f t="shared" ref="D142:F142" si="145">SUM(D143:D148)</f>
        <v>0</v>
      </c>
      <c r="E142" s="71">
        <f t="shared" si="145"/>
        <v>0</v>
      </c>
      <c r="F142" s="72">
        <f t="shared" si="145"/>
        <v>0</v>
      </c>
      <c r="G142" s="72">
        <f t="shared" ref="G142:I142" si="146">SUM(G143:G148)</f>
        <v>0</v>
      </c>
      <c r="H142" s="72">
        <f t="shared" si="146"/>
        <v>0</v>
      </c>
      <c r="I142" s="72">
        <f t="shared" si="146"/>
        <v>0</v>
      </c>
      <c r="J142" s="73">
        <f t="shared" ref="J142:J207" si="147">IF(F142=0,0,+I142/F142)</f>
        <v>0</v>
      </c>
      <c r="L142" s="72">
        <f t="shared" ref="L142:O142" si="148">SUM(L143:L148)</f>
        <v>0</v>
      </c>
      <c r="M142" s="72">
        <f t="shared" si="148"/>
        <v>0</v>
      </c>
      <c r="N142" s="72">
        <f t="shared" si="148"/>
        <v>0</v>
      </c>
      <c r="O142" s="72">
        <f t="shared" si="148"/>
        <v>0</v>
      </c>
      <c r="P142" s="47"/>
    </row>
    <row r="143" spans="1:574" hidden="1" x14ac:dyDescent="0.25">
      <c r="A143" s="44"/>
      <c r="B143" s="74" t="s">
        <v>341</v>
      </c>
      <c r="C143" s="82" t="s">
        <v>342</v>
      </c>
      <c r="D143" s="76">
        <f>+'[5]Presupuesto 2020'!U143</f>
        <v>0</v>
      </c>
      <c r="E143" s="76">
        <f>+'[5]Programa I'!D143+'[5]Programa II'!D143+'[5]Programa III'!D143+'[5]Programa IV'!D143+'[5]Programa V'!D143</f>
        <v>0</v>
      </c>
      <c r="F143" s="89">
        <f t="shared" ref="F143:F148" si="149">SUM(D143:E143)</f>
        <v>0</v>
      </c>
      <c r="G143" s="89">
        <f>+'[5]Programa I'!F143+'[5]Programa II'!F143+'[5]Programa III'!F143+'[5]Programa IV'!F143+'[5]Programa V'!F143</f>
        <v>0</v>
      </c>
      <c r="H143" s="89">
        <f>+'[5]Total Programa'!U142</f>
        <v>0</v>
      </c>
      <c r="I143" s="89">
        <f t="shared" ref="I143:I148" si="150">+F143-H143</f>
        <v>0</v>
      </c>
      <c r="J143" s="90">
        <f t="shared" si="147"/>
        <v>0</v>
      </c>
      <c r="K143" s="44"/>
      <c r="L143" s="89">
        <f>+'[5]Programa I'!K143+'[5]Programa II'!K143+'[5]Programa III'!K143+'[5]Programa IV'!K143+'[5]Programa V'!K143</f>
        <v>0</v>
      </c>
      <c r="M143" s="89">
        <f>+'[5]Programa I'!L143+'[5]Programa II'!L143+'[5]Programa III'!L143+'[5]Programa IV'!L143+'[5]Programa V'!L143</f>
        <v>0</v>
      </c>
      <c r="N143" s="89">
        <f t="shared" ref="N143:N148" si="151">SUM(L143:M143)</f>
        <v>0</v>
      </c>
      <c r="O143" s="89">
        <f t="shared" ref="O143:O148" si="152">+F143-N143</f>
        <v>0</v>
      </c>
      <c r="P143" s="47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  <c r="IT143" s="44"/>
      <c r="IU143" s="44"/>
      <c r="IV143" s="44"/>
      <c r="IW143" s="44"/>
      <c r="IX143" s="44"/>
      <c r="IY143" s="44"/>
      <c r="IZ143" s="44"/>
      <c r="JA143" s="44"/>
      <c r="JB143" s="44"/>
      <c r="JC143" s="44"/>
      <c r="JD143" s="44"/>
      <c r="JE143" s="44"/>
      <c r="JF143" s="44"/>
      <c r="JG143" s="44"/>
      <c r="JH143" s="44"/>
      <c r="JI143" s="44"/>
      <c r="JJ143" s="44"/>
      <c r="JK143" s="44"/>
      <c r="JL143" s="44"/>
      <c r="JM143" s="44"/>
      <c r="JN143" s="44"/>
      <c r="JO143" s="44"/>
      <c r="JP143" s="44"/>
      <c r="JQ143" s="44"/>
      <c r="JR143" s="44"/>
      <c r="JS143" s="44"/>
      <c r="JT143" s="44"/>
      <c r="JU143" s="44"/>
      <c r="JV143" s="44"/>
      <c r="JW143" s="44"/>
      <c r="JX143" s="44"/>
      <c r="JY143" s="44"/>
      <c r="JZ143" s="44"/>
      <c r="KA143" s="44"/>
      <c r="KB143" s="44"/>
      <c r="KC143" s="44"/>
      <c r="KD143" s="44"/>
      <c r="KE143" s="44"/>
      <c r="KF143" s="44"/>
      <c r="KG143" s="44"/>
      <c r="KH143" s="44"/>
      <c r="KI143" s="44"/>
      <c r="KJ143" s="44"/>
      <c r="KK143" s="44"/>
      <c r="KL143" s="44"/>
      <c r="KM143" s="44"/>
      <c r="KN143" s="44"/>
      <c r="KO143" s="44"/>
      <c r="KP143" s="44"/>
      <c r="KQ143" s="44"/>
      <c r="KR143" s="44"/>
      <c r="KS143" s="44"/>
      <c r="KT143" s="44"/>
      <c r="KU143" s="44"/>
      <c r="KV143" s="44"/>
      <c r="KW143" s="44"/>
      <c r="KX143" s="44"/>
      <c r="KY143" s="44"/>
      <c r="KZ143" s="44"/>
      <c r="LA143" s="44"/>
      <c r="LB143" s="44"/>
      <c r="LC143" s="44"/>
      <c r="LD143" s="44"/>
      <c r="LE143" s="44"/>
      <c r="LF143" s="44"/>
      <c r="LG143" s="44"/>
      <c r="LH143" s="44"/>
      <c r="LI143" s="44"/>
      <c r="LJ143" s="44"/>
      <c r="LK143" s="44"/>
      <c r="LL143" s="44"/>
      <c r="LM143" s="44"/>
      <c r="LN143" s="44"/>
      <c r="LO143" s="44"/>
      <c r="LP143" s="44"/>
      <c r="LQ143" s="44"/>
      <c r="LR143" s="44"/>
      <c r="LS143" s="44"/>
      <c r="LT143" s="44"/>
      <c r="LU143" s="44"/>
      <c r="LV143" s="44"/>
      <c r="LW143" s="44"/>
      <c r="LX143" s="44"/>
      <c r="LY143" s="44"/>
      <c r="LZ143" s="44"/>
      <c r="MA143" s="44"/>
      <c r="MB143" s="44"/>
      <c r="MC143" s="44"/>
      <c r="MD143" s="44"/>
      <c r="ME143" s="44"/>
      <c r="MF143" s="44"/>
      <c r="MG143" s="44"/>
      <c r="MH143" s="44"/>
      <c r="MI143" s="44"/>
      <c r="MJ143" s="44"/>
      <c r="MK143" s="44"/>
      <c r="ML143" s="44"/>
      <c r="MM143" s="44"/>
      <c r="MN143" s="44"/>
      <c r="MO143" s="44"/>
      <c r="MP143" s="44"/>
      <c r="MQ143" s="44"/>
      <c r="MR143" s="44"/>
      <c r="MS143" s="44"/>
      <c r="MT143" s="44"/>
      <c r="MU143" s="44"/>
      <c r="MV143" s="44"/>
      <c r="MW143" s="44"/>
      <c r="MX143" s="44"/>
      <c r="MY143" s="44"/>
      <c r="MZ143" s="44"/>
      <c r="NA143" s="44"/>
      <c r="NB143" s="44"/>
      <c r="NC143" s="44"/>
      <c r="ND143" s="44"/>
      <c r="NE143" s="44"/>
      <c r="NF143" s="44"/>
      <c r="NG143" s="44"/>
      <c r="NH143" s="44"/>
      <c r="NI143" s="44"/>
      <c r="NJ143" s="44"/>
      <c r="NK143" s="44"/>
      <c r="NL143" s="44"/>
      <c r="NM143" s="44"/>
      <c r="NN143" s="44"/>
      <c r="NO143" s="44"/>
      <c r="NP143" s="44"/>
      <c r="NQ143" s="44"/>
      <c r="NR143" s="44"/>
      <c r="NS143" s="44"/>
      <c r="NT143" s="44"/>
      <c r="NU143" s="44"/>
      <c r="NV143" s="44"/>
      <c r="NW143" s="44"/>
      <c r="NX143" s="44"/>
      <c r="NY143" s="44"/>
      <c r="NZ143" s="44"/>
      <c r="OA143" s="44"/>
      <c r="OB143" s="44"/>
      <c r="OC143" s="44"/>
      <c r="OD143" s="44"/>
      <c r="OE143" s="44"/>
      <c r="OF143" s="44"/>
      <c r="OG143" s="44"/>
      <c r="OH143" s="44"/>
      <c r="OI143" s="44"/>
      <c r="OJ143" s="44"/>
      <c r="OK143" s="44"/>
      <c r="OL143" s="44"/>
      <c r="OM143" s="44"/>
      <c r="ON143" s="44"/>
      <c r="OO143" s="44"/>
      <c r="OP143" s="44"/>
      <c r="OQ143" s="44"/>
      <c r="OR143" s="44"/>
      <c r="OS143" s="44"/>
      <c r="OT143" s="44"/>
      <c r="OU143" s="44"/>
      <c r="OV143" s="44"/>
      <c r="OW143" s="44"/>
      <c r="OX143" s="44"/>
      <c r="OY143" s="44"/>
      <c r="OZ143" s="44"/>
      <c r="PA143" s="44"/>
      <c r="PB143" s="44"/>
      <c r="PC143" s="44"/>
      <c r="PD143" s="44"/>
      <c r="PE143" s="44"/>
      <c r="PF143" s="44"/>
      <c r="PG143" s="44"/>
      <c r="PH143" s="44"/>
      <c r="PI143" s="44"/>
      <c r="PJ143" s="44"/>
      <c r="PK143" s="44"/>
      <c r="PL143" s="44"/>
      <c r="PM143" s="44"/>
      <c r="PN143" s="44"/>
      <c r="PO143" s="44"/>
      <c r="PP143" s="44"/>
      <c r="PQ143" s="44"/>
      <c r="PR143" s="44"/>
      <c r="PS143" s="44"/>
      <c r="PT143" s="44"/>
      <c r="PU143" s="44"/>
      <c r="PV143" s="44"/>
      <c r="PW143" s="44"/>
      <c r="PX143" s="44"/>
      <c r="PY143" s="44"/>
      <c r="PZ143" s="44"/>
      <c r="QA143" s="44"/>
      <c r="QB143" s="44"/>
      <c r="QC143" s="44"/>
      <c r="QD143" s="44"/>
      <c r="QE143" s="44"/>
      <c r="QF143" s="44"/>
      <c r="QG143" s="44"/>
      <c r="QH143" s="44"/>
      <c r="QI143" s="44"/>
      <c r="QJ143" s="44"/>
      <c r="QK143" s="44"/>
      <c r="QL143" s="44"/>
      <c r="QM143" s="44"/>
      <c r="QN143" s="44"/>
      <c r="QO143" s="44"/>
      <c r="QP143" s="44"/>
      <c r="QQ143" s="44"/>
      <c r="QR143" s="44"/>
      <c r="QS143" s="44"/>
      <c r="QT143" s="44"/>
      <c r="QU143" s="44"/>
      <c r="QV143" s="44"/>
      <c r="QW143" s="44"/>
      <c r="QX143" s="44"/>
      <c r="QY143" s="44"/>
      <c r="QZ143" s="44"/>
      <c r="RA143" s="44"/>
      <c r="RB143" s="44"/>
      <c r="RC143" s="44"/>
      <c r="RD143" s="44"/>
      <c r="RE143" s="44"/>
      <c r="RF143" s="44"/>
      <c r="RG143" s="44"/>
      <c r="RH143" s="44"/>
      <c r="RI143" s="44"/>
      <c r="RJ143" s="44"/>
      <c r="RK143" s="44"/>
      <c r="RL143" s="44"/>
      <c r="RM143" s="44"/>
      <c r="RN143" s="44"/>
      <c r="RO143" s="44"/>
      <c r="RP143" s="44"/>
      <c r="RQ143" s="44"/>
      <c r="RR143" s="44"/>
      <c r="RS143" s="44"/>
      <c r="RT143" s="44"/>
      <c r="RU143" s="44"/>
      <c r="RV143" s="44"/>
      <c r="RW143" s="44"/>
      <c r="RX143" s="44"/>
      <c r="RY143" s="44"/>
      <c r="RZ143" s="44"/>
      <c r="SA143" s="44"/>
      <c r="SB143" s="44"/>
      <c r="SC143" s="44"/>
      <c r="SD143" s="44"/>
      <c r="SE143" s="44"/>
      <c r="SF143" s="44"/>
      <c r="SG143" s="44"/>
      <c r="SH143" s="44"/>
      <c r="SI143" s="44"/>
      <c r="SJ143" s="44"/>
      <c r="SK143" s="44"/>
      <c r="SL143" s="44"/>
      <c r="SM143" s="44"/>
      <c r="SN143" s="44"/>
      <c r="SO143" s="44"/>
      <c r="SP143" s="44"/>
      <c r="SQ143" s="44"/>
      <c r="SR143" s="44"/>
      <c r="SS143" s="44"/>
      <c r="ST143" s="44"/>
      <c r="SU143" s="44"/>
      <c r="SV143" s="44"/>
      <c r="SW143" s="44"/>
      <c r="SX143" s="44"/>
      <c r="SY143" s="44"/>
      <c r="SZ143" s="44"/>
      <c r="TA143" s="44"/>
      <c r="TB143" s="44"/>
      <c r="TC143" s="44"/>
      <c r="TD143" s="44"/>
      <c r="TE143" s="44"/>
      <c r="TF143" s="44"/>
      <c r="TG143" s="44"/>
      <c r="TH143" s="44"/>
      <c r="TI143" s="44"/>
      <c r="TJ143" s="44"/>
      <c r="TK143" s="44"/>
      <c r="TL143" s="44"/>
      <c r="TM143" s="44"/>
      <c r="TN143" s="44"/>
      <c r="TO143" s="44"/>
      <c r="TP143" s="44"/>
      <c r="TQ143" s="44"/>
      <c r="TR143" s="44"/>
      <c r="TS143" s="44"/>
      <c r="TT143" s="44"/>
      <c r="TU143" s="44"/>
      <c r="TV143" s="44"/>
      <c r="TW143" s="44"/>
      <c r="TX143" s="44"/>
      <c r="TY143" s="44"/>
      <c r="TZ143" s="44"/>
      <c r="UA143" s="44"/>
      <c r="UB143" s="44"/>
      <c r="UC143" s="44"/>
      <c r="UD143" s="44"/>
      <c r="UE143" s="44"/>
      <c r="UF143" s="44"/>
      <c r="UG143" s="44"/>
      <c r="UH143" s="44"/>
      <c r="UI143" s="44"/>
      <c r="UJ143" s="44"/>
      <c r="UK143" s="44"/>
      <c r="UL143" s="44"/>
      <c r="UM143" s="44"/>
      <c r="UN143" s="44"/>
      <c r="UO143" s="44"/>
      <c r="UP143" s="44"/>
      <c r="UQ143" s="44"/>
      <c r="UR143" s="44"/>
      <c r="US143" s="44"/>
      <c r="UT143" s="44"/>
      <c r="UU143" s="44"/>
      <c r="UV143" s="44"/>
      <c r="UW143" s="44"/>
      <c r="UX143" s="44"/>
      <c r="UY143" s="44"/>
      <c r="UZ143" s="44"/>
      <c r="VA143" s="44"/>
      <c r="VB143" s="44"/>
    </row>
    <row r="144" spans="1:574" hidden="1" x14ac:dyDescent="0.25">
      <c r="A144" s="44"/>
      <c r="B144" s="74" t="s">
        <v>343</v>
      </c>
      <c r="C144" s="82" t="s">
        <v>344</v>
      </c>
      <c r="D144" s="76">
        <f>+'[5]Presupuesto 2020'!U144</f>
        <v>0</v>
      </c>
      <c r="E144" s="76">
        <f>+'[5]Programa I'!D144+'[5]Programa II'!D144+'[5]Programa III'!D144+'[5]Programa IV'!D144+'[5]Programa V'!D144</f>
        <v>0</v>
      </c>
      <c r="F144" s="89">
        <f t="shared" si="149"/>
        <v>0</v>
      </c>
      <c r="G144" s="89">
        <f>+'[5]Programa I'!F144+'[5]Programa II'!F144+'[5]Programa III'!F144+'[5]Programa IV'!F144+'[5]Programa V'!F144</f>
        <v>0</v>
      </c>
      <c r="H144" s="89">
        <f>+'[5]Total Programa'!U143</f>
        <v>0</v>
      </c>
      <c r="I144" s="89">
        <f t="shared" si="150"/>
        <v>0</v>
      </c>
      <c r="J144" s="90">
        <f t="shared" si="147"/>
        <v>0</v>
      </c>
      <c r="K144" s="44"/>
      <c r="L144" s="89">
        <f>+'[5]Programa I'!K144+'[5]Programa II'!K144+'[5]Programa III'!K144+'[5]Programa IV'!K144+'[5]Programa V'!K144</f>
        <v>0</v>
      </c>
      <c r="M144" s="89">
        <f>+'[5]Programa I'!L144+'[5]Programa II'!L144+'[5]Programa III'!L144+'[5]Programa IV'!L144+'[5]Programa V'!L144</f>
        <v>0</v>
      </c>
      <c r="N144" s="89">
        <f t="shared" si="151"/>
        <v>0</v>
      </c>
      <c r="O144" s="89">
        <f t="shared" si="152"/>
        <v>0</v>
      </c>
      <c r="P144" s="47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  <c r="IT144" s="44"/>
      <c r="IU144" s="44"/>
      <c r="IV144" s="44"/>
      <c r="IW144" s="44"/>
      <c r="IX144" s="44"/>
      <c r="IY144" s="44"/>
      <c r="IZ144" s="44"/>
      <c r="JA144" s="44"/>
      <c r="JB144" s="44"/>
      <c r="JC144" s="44"/>
      <c r="JD144" s="44"/>
      <c r="JE144" s="44"/>
      <c r="JF144" s="44"/>
      <c r="JG144" s="44"/>
      <c r="JH144" s="44"/>
      <c r="JI144" s="44"/>
      <c r="JJ144" s="44"/>
      <c r="JK144" s="44"/>
      <c r="JL144" s="44"/>
      <c r="JM144" s="44"/>
      <c r="JN144" s="44"/>
      <c r="JO144" s="44"/>
      <c r="JP144" s="44"/>
      <c r="JQ144" s="44"/>
      <c r="JR144" s="44"/>
      <c r="JS144" s="44"/>
      <c r="JT144" s="44"/>
      <c r="JU144" s="44"/>
      <c r="JV144" s="44"/>
      <c r="JW144" s="44"/>
      <c r="JX144" s="44"/>
      <c r="JY144" s="44"/>
      <c r="JZ144" s="44"/>
      <c r="KA144" s="44"/>
      <c r="KB144" s="44"/>
      <c r="KC144" s="44"/>
      <c r="KD144" s="44"/>
      <c r="KE144" s="44"/>
      <c r="KF144" s="44"/>
      <c r="KG144" s="44"/>
      <c r="KH144" s="44"/>
      <c r="KI144" s="44"/>
      <c r="KJ144" s="44"/>
      <c r="KK144" s="44"/>
      <c r="KL144" s="44"/>
      <c r="KM144" s="44"/>
      <c r="KN144" s="44"/>
      <c r="KO144" s="44"/>
      <c r="KP144" s="44"/>
      <c r="KQ144" s="44"/>
      <c r="KR144" s="44"/>
      <c r="KS144" s="44"/>
      <c r="KT144" s="44"/>
      <c r="KU144" s="44"/>
      <c r="KV144" s="44"/>
      <c r="KW144" s="44"/>
      <c r="KX144" s="44"/>
      <c r="KY144" s="44"/>
      <c r="KZ144" s="44"/>
      <c r="LA144" s="44"/>
      <c r="LB144" s="44"/>
      <c r="LC144" s="44"/>
      <c r="LD144" s="44"/>
      <c r="LE144" s="44"/>
      <c r="LF144" s="44"/>
      <c r="LG144" s="44"/>
      <c r="LH144" s="44"/>
      <c r="LI144" s="44"/>
      <c r="LJ144" s="44"/>
      <c r="LK144" s="44"/>
      <c r="LL144" s="44"/>
      <c r="LM144" s="44"/>
      <c r="LN144" s="44"/>
      <c r="LO144" s="44"/>
      <c r="LP144" s="44"/>
      <c r="LQ144" s="44"/>
      <c r="LR144" s="44"/>
      <c r="LS144" s="44"/>
      <c r="LT144" s="44"/>
      <c r="LU144" s="44"/>
      <c r="LV144" s="44"/>
      <c r="LW144" s="44"/>
      <c r="LX144" s="44"/>
      <c r="LY144" s="44"/>
      <c r="LZ144" s="44"/>
      <c r="MA144" s="44"/>
      <c r="MB144" s="44"/>
      <c r="MC144" s="44"/>
      <c r="MD144" s="44"/>
      <c r="ME144" s="44"/>
      <c r="MF144" s="44"/>
      <c r="MG144" s="44"/>
      <c r="MH144" s="44"/>
      <c r="MI144" s="44"/>
      <c r="MJ144" s="44"/>
      <c r="MK144" s="44"/>
      <c r="ML144" s="44"/>
      <c r="MM144" s="44"/>
      <c r="MN144" s="44"/>
      <c r="MO144" s="44"/>
      <c r="MP144" s="44"/>
      <c r="MQ144" s="44"/>
      <c r="MR144" s="44"/>
      <c r="MS144" s="44"/>
      <c r="MT144" s="44"/>
      <c r="MU144" s="44"/>
      <c r="MV144" s="44"/>
      <c r="MW144" s="44"/>
      <c r="MX144" s="44"/>
      <c r="MY144" s="44"/>
      <c r="MZ144" s="44"/>
      <c r="NA144" s="44"/>
      <c r="NB144" s="44"/>
      <c r="NC144" s="44"/>
      <c r="ND144" s="44"/>
      <c r="NE144" s="44"/>
      <c r="NF144" s="44"/>
      <c r="NG144" s="44"/>
      <c r="NH144" s="44"/>
      <c r="NI144" s="44"/>
      <c r="NJ144" s="44"/>
      <c r="NK144" s="44"/>
      <c r="NL144" s="44"/>
      <c r="NM144" s="44"/>
      <c r="NN144" s="44"/>
      <c r="NO144" s="44"/>
      <c r="NP144" s="44"/>
      <c r="NQ144" s="44"/>
      <c r="NR144" s="44"/>
      <c r="NS144" s="44"/>
      <c r="NT144" s="44"/>
      <c r="NU144" s="44"/>
      <c r="NV144" s="44"/>
      <c r="NW144" s="44"/>
      <c r="NX144" s="44"/>
      <c r="NY144" s="44"/>
      <c r="NZ144" s="44"/>
      <c r="OA144" s="44"/>
      <c r="OB144" s="44"/>
      <c r="OC144" s="44"/>
      <c r="OD144" s="44"/>
      <c r="OE144" s="44"/>
      <c r="OF144" s="44"/>
      <c r="OG144" s="44"/>
      <c r="OH144" s="44"/>
      <c r="OI144" s="44"/>
      <c r="OJ144" s="44"/>
      <c r="OK144" s="44"/>
      <c r="OL144" s="44"/>
      <c r="OM144" s="44"/>
      <c r="ON144" s="44"/>
      <c r="OO144" s="44"/>
      <c r="OP144" s="44"/>
      <c r="OQ144" s="44"/>
      <c r="OR144" s="44"/>
      <c r="OS144" s="44"/>
      <c r="OT144" s="44"/>
      <c r="OU144" s="44"/>
      <c r="OV144" s="44"/>
      <c r="OW144" s="44"/>
      <c r="OX144" s="44"/>
      <c r="OY144" s="44"/>
      <c r="OZ144" s="44"/>
      <c r="PA144" s="44"/>
      <c r="PB144" s="44"/>
      <c r="PC144" s="44"/>
      <c r="PD144" s="44"/>
      <c r="PE144" s="44"/>
      <c r="PF144" s="44"/>
      <c r="PG144" s="44"/>
      <c r="PH144" s="44"/>
      <c r="PI144" s="44"/>
      <c r="PJ144" s="44"/>
      <c r="PK144" s="44"/>
      <c r="PL144" s="44"/>
      <c r="PM144" s="44"/>
      <c r="PN144" s="44"/>
      <c r="PO144" s="44"/>
      <c r="PP144" s="44"/>
      <c r="PQ144" s="44"/>
      <c r="PR144" s="44"/>
      <c r="PS144" s="44"/>
      <c r="PT144" s="44"/>
      <c r="PU144" s="44"/>
      <c r="PV144" s="44"/>
      <c r="PW144" s="44"/>
      <c r="PX144" s="44"/>
      <c r="PY144" s="44"/>
      <c r="PZ144" s="44"/>
      <c r="QA144" s="44"/>
      <c r="QB144" s="44"/>
      <c r="QC144" s="44"/>
      <c r="QD144" s="44"/>
      <c r="QE144" s="44"/>
      <c r="QF144" s="44"/>
      <c r="QG144" s="44"/>
      <c r="QH144" s="44"/>
      <c r="QI144" s="44"/>
      <c r="QJ144" s="44"/>
      <c r="QK144" s="44"/>
      <c r="QL144" s="44"/>
      <c r="QM144" s="44"/>
      <c r="QN144" s="44"/>
      <c r="QO144" s="44"/>
      <c r="QP144" s="44"/>
      <c r="QQ144" s="44"/>
      <c r="QR144" s="44"/>
      <c r="QS144" s="44"/>
      <c r="QT144" s="44"/>
      <c r="QU144" s="44"/>
      <c r="QV144" s="44"/>
      <c r="QW144" s="44"/>
      <c r="QX144" s="44"/>
      <c r="QY144" s="44"/>
      <c r="QZ144" s="44"/>
      <c r="RA144" s="44"/>
      <c r="RB144" s="44"/>
      <c r="RC144" s="44"/>
      <c r="RD144" s="44"/>
      <c r="RE144" s="44"/>
      <c r="RF144" s="44"/>
      <c r="RG144" s="44"/>
      <c r="RH144" s="44"/>
      <c r="RI144" s="44"/>
      <c r="RJ144" s="44"/>
      <c r="RK144" s="44"/>
      <c r="RL144" s="44"/>
      <c r="RM144" s="44"/>
      <c r="RN144" s="44"/>
      <c r="RO144" s="44"/>
      <c r="RP144" s="44"/>
      <c r="RQ144" s="44"/>
      <c r="RR144" s="44"/>
      <c r="RS144" s="44"/>
      <c r="RT144" s="44"/>
      <c r="RU144" s="44"/>
      <c r="RV144" s="44"/>
      <c r="RW144" s="44"/>
      <c r="RX144" s="44"/>
      <c r="RY144" s="44"/>
      <c r="RZ144" s="44"/>
      <c r="SA144" s="44"/>
      <c r="SB144" s="44"/>
      <c r="SC144" s="44"/>
      <c r="SD144" s="44"/>
      <c r="SE144" s="44"/>
      <c r="SF144" s="44"/>
      <c r="SG144" s="44"/>
      <c r="SH144" s="44"/>
      <c r="SI144" s="44"/>
      <c r="SJ144" s="44"/>
      <c r="SK144" s="44"/>
      <c r="SL144" s="44"/>
      <c r="SM144" s="44"/>
      <c r="SN144" s="44"/>
      <c r="SO144" s="44"/>
      <c r="SP144" s="44"/>
      <c r="SQ144" s="44"/>
      <c r="SR144" s="44"/>
      <c r="SS144" s="44"/>
      <c r="ST144" s="44"/>
      <c r="SU144" s="44"/>
      <c r="SV144" s="44"/>
      <c r="SW144" s="44"/>
      <c r="SX144" s="44"/>
      <c r="SY144" s="44"/>
      <c r="SZ144" s="44"/>
      <c r="TA144" s="44"/>
      <c r="TB144" s="44"/>
      <c r="TC144" s="44"/>
      <c r="TD144" s="44"/>
      <c r="TE144" s="44"/>
      <c r="TF144" s="44"/>
      <c r="TG144" s="44"/>
      <c r="TH144" s="44"/>
      <c r="TI144" s="44"/>
      <c r="TJ144" s="44"/>
      <c r="TK144" s="44"/>
      <c r="TL144" s="44"/>
      <c r="TM144" s="44"/>
      <c r="TN144" s="44"/>
      <c r="TO144" s="44"/>
      <c r="TP144" s="44"/>
      <c r="TQ144" s="44"/>
      <c r="TR144" s="44"/>
      <c r="TS144" s="44"/>
      <c r="TT144" s="44"/>
      <c r="TU144" s="44"/>
      <c r="TV144" s="44"/>
      <c r="TW144" s="44"/>
      <c r="TX144" s="44"/>
      <c r="TY144" s="44"/>
      <c r="TZ144" s="44"/>
      <c r="UA144" s="44"/>
      <c r="UB144" s="44"/>
      <c r="UC144" s="44"/>
      <c r="UD144" s="44"/>
      <c r="UE144" s="44"/>
      <c r="UF144" s="44"/>
      <c r="UG144" s="44"/>
      <c r="UH144" s="44"/>
      <c r="UI144" s="44"/>
      <c r="UJ144" s="44"/>
      <c r="UK144" s="44"/>
      <c r="UL144" s="44"/>
      <c r="UM144" s="44"/>
      <c r="UN144" s="44"/>
      <c r="UO144" s="44"/>
      <c r="UP144" s="44"/>
      <c r="UQ144" s="44"/>
      <c r="UR144" s="44"/>
      <c r="US144" s="44"/>
      <c r="UT144" s="44"/>
      <c r="UU144" s="44"/>
      <c r="UV144" s="44"/>
      <c r="UW144" s="44"/>
      <c r="UX144" s="44"/>
      <c r="UY144" s="44"/>
      <c r="UZ144" s="44"/>
      <c r="VA144" s="44"/>
      <c r="VB144" s="44"/>
    </row>
    <row r="145" spans="1:574" hidden="1" x14ac:dyDescent="0.25">
      <c r="A145" s="44"/>
      <c r="B145" s="85" t="s">
        <v>345</v>
      </c>
      <c r="C145" s="86" t="s">
        <v>346</v>
      </c>
      <c r="D145" s="76">
        <f>+'[5]Presupuesto 2020'!U145</f>
        <v>0</v>
      </c>
      <c r="E145" s="76">
        <f>+'[5]Programa I'!D145+'[5]Programa II'!D145+'[5]Programa III'!D145+'[5]Programa IV'!D145+'[5]Programa V'!D145</f>
        <v>0</v>
      </c>
      <c r="F145" s="89">
        <f t="shared" si="149"/>
        <v>0</v>
      </c>
      <c r="G145" s="89">
        <f>+'[5]Programa I'!F145+'[5]Programa II'!F145+'[5]Programa III'!F145+'[5]Programa IV'!F145+'[5]Programa V'!F145</f>
        <v>0</v>
      </c>
      <c r="H145" s="89">
        <f>+'[5]Total Programa'!U144</f>
        <v>0</v>
      </c>
      <c r="I145" s="89">
        <f t="shared" si="150"/>
        <v>0</v>
      </c>
      <c r="J145" s="90">
        <f t="shared" si="147"/>
        <v>0</v>
      </c>
      <c r="K145" s="44"/>
      <c r="L145" s="89">
        <f>+'[5]Programa I'!K145+'[5]Programa II'!K145+'[5]Programa III'!K145+'[5]Programa IV'!K145+'[5]Programa V'!K145</f>
        <v>0</v>
      </c>
      <c r="M145" s="89">
        <f>+'[5]Programa I'!L145+'[5]Programa II'!L145+'[5]Programa III'!L145+'[5]Programa IV'!L145+'[5]Programa V'!L145</f>
        <v>0</v>
      </c>
      <c r="N145" s="89">
        <f t="shared" si="151"/>
        <v>0</v>
      </c>
      <c r="O145" s="89">
        <f t="shared" si="152"/>
        <v>0</v>
      </c>
      <c r="P145" s="47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  <c r="IT145" s="44"/>
      <c r="IU145" s="44"/>
      <c r="IV145" s="44"/>
      <c r="IW145" s="44"/>
      <c r="IX145" s="44"/>
      <c r="IY145" s="44"/>
      <c r="IZ145" s="44"/>
      <c r="JA145" s="44"/>
      <c r="JB145" s="44"/>
      <c r="JC145" s="44"/>
      <c r="JD145" s="44"/>
      <c r="JE145" s="44"/>
      <c r="JF145" s="44"/>
      <c r="JG145" s="44"/>
      <c r="JH145" s="44"/>
      <c r="JI145" s="44"/>
      <c r="JJ145" s="44"/>
      <c r="JK145" s="44"/>
      <c r="JL145" s="44"/>
      <c r="JM145" s="44"/>
      <c r="JN145" s="44"/>
      <c r="JO145" s="44"/>
      <c r="JP145" s="44"/>
      <c r="JQ145" s="44"/>
      <c r="JR145" s="44"/>
      <c r="JS145" s="44"/>
      <c r="JT145" s="44"/>
      <c r="JU145" s="44"/>
      <c r="JV145" s="44"/>
      <c r="JW145" s="44"/>
      <c r="JX145" s="44"/>
      <c r="JY145" s="44"/>
      <c r="JZ145" s="44"/>
      <c r="KA145" s="44"/>
      <c r="KB145" s="44"/>
      <c r="KC145" s="44"/>
      <c r="KD145" s="44"/>
      <c r="KE145" s="44"/>
      <c r="KF145" s="44"/>
      <c r="KG145" s="44"/>
      <c r="KH145" s="44"/>
      <c r="KI145" s="44"/>
      <c r="KJ145" s="44"/>
      <c r="KK145" s="44"/>
      <c r="KL145" s="44"/>
      <c r="KM145" s="44"/>
      <c r="KN145" s="44"/>
      <c r="KO145" s="44"/>
      <c r="KP145" s="44"/>
      <c r="KQ145" s="44"/>
      <c r="KR145" s="44"/>
      <c r="KS145" s="44"/>
      <c r="KT145" s="44"/>
      <c r="KU145" s="44"/>
      <c r="KV145" s="44"/>
      <c r="KW145" s="44"/>
      <c r="KX145" s="44"/>
      <c r="KY145" s="44"/>
      <c r="KZ145" s="44"/>
      <c r="LA145" s="44"/>
      <c r="LB145" s="44"/>
      <c r="LC145" s="44"/>
      <c r="LD145" s="44"/>
      <c r="LE145" s="44"/>
      <c r="LF145" s="44"/>
      <c r="LG145" s="44"/>
      <c r="LH145" s="44"/>
      <c r="LI145" s="44"/>
      <c r="LJ145" s="44"/>
      <c r="LK145" s="44"/>
      <c r="LL145" s="44"/>
      <c r="LM145" s="44"/>
      <c r="LN145" s="44"/>
      <c r="LO145" s="44"/>
      <c r="LP145" s="44"/>
      <c r="LQ145" s="44"/>
      <c r="LR145" s="44"/>
      <c r="LS145" s="44"/>
      <c r="LT145" s="44"/>
      <c r="LU145" s="44"/>
      <c r="LV145" s="44"/>
      <c r="LW145" s="44"/>
      <c r="LX145" s="44"/>
      <c r="LY145" s="44"/>
      <c r="LZ145" s="44"/>
      <c r="MA145" s="44"/>
      <c r="MB145" s="44"/>
      <c r="MC145" s="44"/>
      <c r="MD145" s="44"/>
      <c r="ME145" s="44"/>
      <c r="MF145" s="44"/>
      <c r="MG145" s="44"/>
      <c r="MH145" s="44"/>
      <c r="MI145" s="44"/>
      <c r="MJ145" s="44"/>
      <c r="MK145" s="44"/>
      <c r="ML145" s="44"/>
      <c r="MM145" s="44"/>
      <c r="MN145" s="44"/>
      <c r="MO145" s="44"/>
      <c r="MP145" s="44"/>
      <c r="MQ145" s="44"/>
      <c r="MR145" s="44"/>
      <c r="MS145" s="44"/>
      <c r="MT145" s="44"/>
      <c r="MU145" s="44"/>
      <c r="MV145" s="44"/>
      <c r="MW145" s="44"/>
      <c r="MX145" s="44"/>
      <c r="MY145" s="44"/>
      <c r="MZ145" s="44"/>
      <c r="NA145" s="44"/>
      <c r="NB145" s="44"/>
      <c r="NC145" s="44"/>
      <c r="ND145" s="44"/>
      <c r="NE145" s="44"/>
      <c r="NF145" s="44"/>
      <c r="NG145" s="44"/>
      <c r="NH145" s="44"/>
      <c r="NI145" s="44"/>
      <c r="NJ145" s="44"/>
      <c r="NK145" s="44"/>
      <c r="NL145" s="44"/>
      <c r="NM145" s="44"/>
      <c r="NN145" s="44"/>
      <c r="NO145" s="44"/>
      <c r="NP145" s="44"/>
      <c r="NQ145" s="44"/>
      <c r="NR145" s="44"/>
      <c r="NS145" s="44"/>
      <c r="NT145" s="44"/>
      <c r="NU145" s="44"/>
      <c r="NV145" s="44"/>
      <c r="NW145" s="44"/>
      <c r="NX145" s="44"/>
      <c r="NY145" s="44"/>
      <c r="NZ145" s="44"/>
      <c r="OA145" s="44"/>
      <c r="OB145" s="44"/>
      <c r="OC145" s="44"/>
      <c r="OD145" s="44"/>
      <c r="OE145" s="44"/>
      <c r="OF145" s="44"/>
      <c r="OG145" s="44"/>
      <c r="OH145" s="44"/>
      <c r="OI145" s="44"/>
      <c r="OJ145" s="44"/>
      <c r="OK145" s="44"/>
      <c r="OL145" s="44"/>
      <c r="OM145" s="44"/>
      <c r="ON145" s="44"/>
      <c r="OO145" s="44"/>
      <c r="OP145" s="44"/>
      <c r="OQ145" s="44"/>
      <c r="OR145" s="44"/>
      <c r="OS145" s="44"/>
      <c r="OT145" s="44"/>
      <c r="OU145" s="44"/>
      <c r="OV145" s="44"/>
      <c r="OW145" s="44"/>
      <c r="OX145" s="44"/>
      <c r="OY145" s="44"/>
      <c r="OZ145" s="44"/>
      <c r="PA145" s="44"/>
      <c r="PB145" s="44"/>
      <c r="PC145" s="44"/>
      <c r="PD145" s="44"/>
      <c r="PE145" s="44"/>
      <c r="PF145" s="44"/>
      <c r="PG145" s="44"/>
      <c r="PH145" s="44"/>
      <c r="PI145" s="44"/>
      <c r="PJ145" s="44"/>
      <c r="PK145" s="44"/>
      <c r="PL145" s="44"/>
      <c r="PM145" s="44"/>
      <c r="PN145" s="44"/>
      <c r="PO145" s="44"/>
      <c r="PP145" s="44"/>
      <c r="PQ145" s="44"/>
      <c r="PR145" s="44"/>
      <c r="PS145" s="44"/>
      <c r="PT145" s="44"/>
      <c r="PU145" s="44"/>
      <c r="PV145" s="44"/>
      <c r="PW145" s="44"/>
      <c r="PX145" s="44"/>
      <c r="PY145" s="44"/>
      <c r="PZ145" s="44"/>
      <c r="QA145" s="44"/>
      <c r="QB145" s="44"/>
      <c r="QC145" s="44"/>
      <c r="QD145" s="44"/>
      <c r="QE145" s="44"/>
      <c r="QF145" s="44"/>
      <c r="QG145" s="44"/>
      <c r="QH145" s="44"/>
      <c r="QI145" s="44"/>
      <c r="QJ145" s="44"/>
      <c r="QK145" s="44"/>
      <c r="QL145" s="44"/>
      <c r="QM145" s="44"/>
      <c r="QN145" s="44"/>
      <c r="QO145" s="44"/>
      <c r="QP145" s="44"/>
      <c r="QQ145" s="44"/>
      <c r="QR145" s="44"/>
      <c r="QS145" s="44"/>
      <c r="QT145" s="44"/>
      <c r="QU145" s="44"/>
      <c r="QV145" s="44"/>
      <c r="QW145" s="44"/>
      <c r="QX145" s="44"/>
      <c r="QY145" s="44"/>
      <c r="QZ145" s="44"/>
      <c r="RA145" s="44"/>
      <c r="RB145" s="44"/>
      <c r="RC145" s="44"/>
      <c r="RD145" s="44"/>
      <c r="RE145" s="44"/>
      <c r="RF145" s="44"/>
      <c r="RG145" s="44"/>
      <c r="RH145" s="44"/>
      <c r="RI145" s="44"/>
      <c r="RJ145" s="44"/>
      <c r="RK145" s="44"/>
      <c r="RL145" s="44"/>
      <c r="RM145" s="44"/>
      <c r="RN145" s="44"/>
      <c r="RO145" s="44"/>
      <c r="RP145" s="44"/>
      <c r="RQ145" s="44"/>
      <c r="RR145" s="44"/>
      <c r="RS145" s="44"/>
      <c r="RT145" s="44"/>
      <c r="RU145" s="44"/>
      <c r="RV145" s="44"/>
      <c r="RW145" s="44"/>
      <c r="RX145" s="44"/>
      <c r="RY145" s="44"/>
      <c r="RZ145" s="44"/>
      <c r="SA145" s="44"/>
      <c r="SB145" s="44"/>
      <c r="SC145" s="44"/>
      <c r="SD145" s="44"/>
      <c r="SE145" s="44"/>
      <c r="SF145" s="44"/>
      <c r="SG145" s="44"/>
      <c r="SH145" s="44"/>
      <c r="SI145" s="44"/>
      <c r="SJ145" s="44"/>
      <c r="SK145" s="44"/>
      <c r="SL145" s="44"/>
      <c r="SM145" s="44"/>
      <c r="SN145" s="44"/>
      <c r="SO145" s="44"/>
      <c r="SP145" s="44"/>
      <c r="SQ145" s="44"/>
      <c r="SR145" s="44"/>
      <c r="SS145" s="44"/>
      <c r="ST145" s="44"/>
      <c r="SU145" s="44"/>
      <c r="SV145" s="44"/>
      <c r="SW145" s="44"/>
      <c r="SX145" s="44"/>
      <c r="SY145" s="44"/>
      <c r="SZ145" s="44"/>
      <c r="TA145" s="44"/>
      <c r="TB145" s="44"/>
      <c r="TC145" s="44"/>
      <c r="TD145" s="44"/>
      <c r="TE145" s="44"/>
      <c r="TF145" s="44"/>
      <c r="TG145" s="44"/>
      <c r="TH145" s="44"/>
      <c r="TI145" s="44"/>
      <c r="TJ145" s="44"/>
      <c r="TK145" s="44"/>
      <c r="TL145" s="44"/>
      <c r="TM145" s="44"/>
      <c r="TN145" s="44"/>
      <c r="TO145" s="44"/>
      <c r="TP145" s="44"/>
      <c r="TQ145" s="44"/>
      <c r="TR145" s="44"/>
      <c r="TS145" s="44"/>
      <c r="TT145" s="44"/>
      <c r="TU145" s="44"/>
      <c r="TV145" s="44"/>
      <c r="TW145" s="44"/>
      <c r="TX145" s="44"/>
      <c r="TY145" s="44"/>
      <c r="TZ145" s="44"/>
      <c r="UA145" s="44"/>
      <c r="UB145" s="44"/>
      <c r="UC145" s="44"/>
      <c r="UD145" s="44"/>
      <c r="UE145" s="44"/>
      <c r="UF145" s="44"/>
      <c r="UG145" s="44"/>
      <c r="UH145" s="44"/>
      <c r="UI145" s="44"/>
      <c r="UJ145" s="44"/>
      <c r="UK145" s="44"/>
      <c r="UL145" s="44"/>
      <c r="UM145" s="44"/>
      <c r="UN145" s="44"/>
      <c r="UO145" s="44"/>
      <c r="UP145" s="44"/>
      <c r="UQ145" s="44"/>
      <c r="UR145" s="44"/>
      <c r="US145" s="44"/>
      <c r="UT145" s="44"/>
      <c r="UU145" s="44"/>
      <c r="UV145" s="44"/>
      <c r="UW145" s="44"/>
      <c r="UX145" s="44"/>
      <c r="UY145" s="44"/>
      <c r="UZ145" s="44"/>
      <c r="VA145" s="44"/>
      <c r="VB145" s="44"/>
    </row>
    <row r="146" spans="1:574" hidden="1" x14ac:dyDescent="0.25">
      <c r="A146" s="44"/>
      <c r="B146" s="85" t="s">
        <v>347</v>
      </c>
      <c r="C146" s="86" t="s">
        <v>348</v>
      </c>
      <c r="D146" s="76">
        <f>+'[5]Presupuesto 2020'!U146</f>
        <v>0</v>
      </c>
      <c r="E146" s="76">
        <f>+'[5]Programa I'!D146+'[5]Programa II'!D146+'[5]Programa III'!D146+'[5]Programa IV'!D146+'[5]Programa V'!D146</f>
        <v>0</v>
      </c>
      <c r="F146" s="89">
        <f t="shared" si="149"/>
        <v>0</v>
      </c>
      <c r="G146" s="89">
        <f>+'[5]Programa I'!F146+'[5]Programa II'!F146+'[5]Programa III'!F146+'[5]Programa IV'!F146+'[5]Programa V'!F146</f>
        <v>0</v>
      </c>
      <c r="H146" s="89">
        <f>+'[5]Total Programa'!U145</f>
        <v>0</v>
      </c>
      <c r="I146" s="89">
        <f t="shared" si="150"/>
        <v>0</v>
      </c>
      <c r="J146" s="90">
        <f t="shared" si="147"/>
        <v>0</v>
      </c>
      <c r="K146" s="44"/>
      <c r="L146" s="89">
        <f>+'[5]Programa I'!K146+'[5]Programa II'!K146+'[5]Programa III'!K146+'[5]Programa IV'!K146+'[5]Programa V'!K146</f>
        <v>0</v>
      </c>
      <c r="M146" s="89">
        <f>+'[5]Programa I'!L146+'[5]Programa II'!L146+'[5]Programa III'!L146+'[5]Programa IV'!L146+'[5]Programa V'!L146</f>
        <v>0</v>
      </c>
      <c r="N146" s="89">
        <f t="shared" si="151"/>
        <v>0</v>
      </c>
      <c r="O146" s="89">
        <f t="shared" si="152"/>
        <v>0</v>
      </c>
      <c r="P146" s="47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  <c r="IT146" s="44"/>
      <c r="IU146" s="44"/>
      <c r="IV146" s="44"/>
      <c r="IW146" s="44"/>
      <c r="IX146" s="44"/>
      <c r="IY146" s="44"/>
      <c r="IZ146" s="44"/>
      <c r="JA146" s="44"/>
      <c r="JB146" s="44"/>
      <c r="JC146" s="44"/>
      <c r="JD146" s="44"/>
      <c r="JE146" s="44"/>
      <c r="JF146" s="44"/>
      <c r="JG146" s="44"/>
      <c r="JH146" s="44"/>
      <c r="JI146" s="44"/>
      <c r="JJ146" s="44"/>
      <c r="JK146" s="44"/>
      <c r="JL146" s="44"/>
      <c r="JM146" s="44"/>
      <c r="JN146" s="44"/>
      <c r="JO146" s="44"/>
      <c r="JP146" s="44"/>
      <c r="JQ146" s="44"/>
      <c r="JR146" s="44"/>
      <c r="JS146" s="44"/>
      <c r="JT146" s="44"/>
      <c r="JU146" s="44"/>
      <c r="JV146" s="44"/>
      <c r="JW146" s="44"/>
      <c r="JX146" s="44"/>
      <c r="JY146" s="44"/>
      <c r="JZ146" s="44"/>
      <c r="KA146" s="44"/>
      <c r="KB146" s="44"/>
      <c r="KC146" s="44"/>
      <c r="KD146" s="44"/>
      <c r="KE146" s="44"/>
      <c r="KF146" s="44"/>
      <c r="KG146" s="44"/>
      <c r="KH146" s="44"/>
      <c r="KI146" s="44"/>
      <c r="KJ146" s="44"/>
      <c r="KK146" s="44"/>
      <c r="KL146" s="44"/>
      <c r="KM146" s="44"/>
      <c r="KN146" s="44"/>
      <c r="KO146" s="44"/>
      <c r="KP146" s="44"/>
      <c r="KQ146" s="44"/>
      <c r="KR146" s="44"/>
      <c r="KS146" s="44"/>
      <c r="KT146" s="44"/>
      <c r="KU146" s="44"/>
      <c r="KV146" s="44"/>
      <c r="KW146" s="44"/>
      <c r="KX146" s="44"/>
      <c r="KY146" s="44"/>
      <c r="KZ146" s="44"/>
      <c r="LA146" s="44"/>
      <c r="LB146" s="44"/>
      <c r="LC146" s="44"/>
      <c r="LD146" s="44"/>
      <c r="LE146" s="44"/>
      <c r="LF146" s="44"/>
      <c r="LG146" s="44"/>
      <c r="LH146" s="44"/>
      <c r="LI146" s="44"/>
      <c r="LJ146" s="44"/>
      <c r="LK146" s="44"/>
      <c r="LL146" s="44"/>
      <c r="LM146" s="44"/>
      <c r="LN146" s="44"/>
      <c r="LO146" s="44"/>
      <c r="LP146" s="44"/>
      <c r="LQ146" s="44"/>
      <c r="LR146" s="44"/>
      <c r="LS146" s="44"/>
      <c r="LT146" s="44"/>
      <c r="LU146" s="44"/>
      <c r="LV146" s="44"/>
      <c r="LW146" s="44"/>
      <c r="LX146" s="44"/>
      <c r="LY146" s="44"/>
      <c r="LZ146" s="44"/>
      <c r="MA146" s="44"/>
      <c r="MB146" s="44"/>
      <c r="MC146" s="44"/>
      <c r="MD146" s="44"/>
      <c r="ME146" s="44"/>
      <c r="MF146" s="44"/>
      <c r="MG146" s="44"/>
      <c r="MH146" s="44"/>
      <c r="MI146" s="44"/>
      <c r="MJ146" s="44"/>
      <c r="MK146" s="44"/>
      <c r="ML146" s="44"/>
      <c r="MM146" s="44"/>
      <c r="MN146" s="44"/>
      <c r="MO146" s="44"/>
      <c r="MP146" s="44"/>
      <c r="MQ146" s="44"/>
      <c r="MR146" s="44"/>
      <c r="MS146" s="44"/>
      <c r="MT146" s="44"/>
      <c r="MU146" s="44"/>
      <c r="MV146" s="44"/>
      <c r="MW146" s="44"/>
      <c r="MX146" s="44"/>
      <c r="MY146" s="44"/>
      <c r="MZ146" s="44"/>
      <c r="NA146" s="44"/>
      <c r="NB146" s="44"/>
      <c r="NC146" s="44"/>
      <c r="ND146" s="44"/>
      <c r="NE146" s="44"/>
      <c r="NF146" s="44"/>
      <c r="NG146" s="44"/>
      <c r="NH146" s="44"/>
      <c r="NI146" s="44"/>
      <c r="NJ146" s="44"/>
      <c r="NK146" s="44"/>
      <c r="NL146" s="44"/>
      <c r="NM146" s="44"/>
      <c r="NN146" s="44"/>
      <c r="NO146" s="44"/>
      <c r="NP146" s="44"/>
      <c r="NQ146" s="44"/>
      <c r="NR146" s="44"/>
      <c r="NS146" s="44"/>
      <c r="NT146" s="44"/>
      <c r="NU146" s="44"/>
      <c r="NV146" s="44"/>
      <c r="NW146" s="44"/>
      <c r="NX146" s="44"/>
      <c r="NY146" s="44"/>
      <c r="NZ146" s="44"/>
      <c r="OA146" s="44"/>
      <c r="OB146" s="44"/>
      <c r="OC146" s="44"/>
      <c r="OD146" s="44"/>
      <c r="OE146" s="44"/>
      <c r="OF146" s="44"/>
      <c r="OG146" s="44"/>
      <c r="OH146" s="44"/>
      <c r="OI146" s="44"/>
      <c r="OJ146" s="44"/>
      <c r="OK146" s="44"/>
      <c r="OL146" s="44"/>
      <c r="OM146" s="44"/>
      <c r="ON146" s="44"/>
      <c r="OO146" s="44"/>
      <c r="OP146" s="44"/>
      <c r="OQ146" s="44"/>
      <c r="OR146" s="44"/>
      <c r="OS146" s="44"/>
      <c r="OT146" s="44"/>
      <c r="OU146" s="44"/>
      <c r="OV146" s="44"/>
      <c r="OW146" s="44"/>
      <c r="OX146" s="44"/>
      <c r="OY146" s="44"/>
      <c r="OZ146" s="44"/>
      <c r="PA146" s="44"/>
      <c r="PB146" s="44"/>
      <c r="PC146" s="44"/>
      <c r="PD146" s="44"/>
      <c r="PE146" s="44"/>
      <c r="PF146" s="44"/>
      <c r="PG146" s="44"/>
      <c r="PH146" s="44"/>
      <c r="PI146" s="44"/>
      <c r="PJ146" s="44"/>
      <c r="PK146" s="44"/>
      <c r="PL146" s="44"/>
      <c r="PM146" s="44"/>
      <c r="PN146" s="44"/>
      <c r="PO146" s="44"/>
      <c r="PP146" s="44"/>
      <c r="PQ146" s="44"/>
      <c r="PR146" s="44"/>
      <c r="PS146" s="44"/>
      <c r="PT146" s="44"/>
      <c r="PU146" s="44"/>
      <c r="PV146" s="44"/>
      <c r="PW146" s="44"/>
      <c r="PX146" s="44"/>
      <c r="PY146" s="44"/>
      <c r="PZ146" s="44"/>
      <c r="QA146" s="44"/>
      <c r="QB146" s="44"/>
      <c r="QC146" s="44"/>
      <c r="QD146" s="44"/>
      <c r="QE146" s="44"/>
      <c r="QF146" s="44"/>
      <c r="QG146" s="44"/>
      <c r="QH146" s="44"/>
      <c r="QI146" s="44"/>
      <c r="QJ146" s="44"/>
      <c r="QK146" s="44"/>
      <c r="QL146" s="44"/>
      <c r="QM146" s="44"/>
      <c r="QN146" s="44"/>
      <c r="QO146" s="44"/>
      <c r="QP146" s="44"/>
      <c r="QQ146" s="44"/>
      <c r="QR146" s="44"/>
      <c r="QS146" s="44"/>
      <c r="QT146" s="44"/>
      <c r="QU146" s="44"/>
      <c r="QV146" s="44"/>
      <c r="QW146" s="44"/>
      <c r="QX146" s="44"/>
      <c r="QY146" s="44"/>
      <c r="QZ146" s="44"/>
      <c r="RA146" s="44"/>
      <c r="RB146" s="44"/>
      <c r="RC146" s="44"/>
      <c r="RD146" s="44"/>
      <c r="RE146" s="44"/>
      <c r="RF146" s="44"/>
      <c r="RG146" s="44"/>
      <c r="RH146" s="44"/>
      <c r="RI146" s="44"/>
      <c r="RJ146" s="44"/>
      <c r="RK146" s="44"/>
      <c r="RL146" s="44"/>
      <c r="RM146" s="44"/>
      <c r="RN146" s="44"/>
      <c r="RO146" s="44"/>
      <c r="RP146" s="44"/>
      <c r="RQ146" s="44"/>
      <c r="RR146" s="44"/>
      <c r="RS146" s="44"/>
      <c r="RT146" s="44"/>
      <c r="RU146" s="44"/>
      <c r="RV146" s="44"/>
      <c r="RW146" s="44"/>
      <c r="RX146" s="44"/>
      <c r="RY146" s="44"/>
      <c r="RZ146" s="44"/>
      <c r="SA146" s="44"/>
      <c r="SB146" s="44"/>
      <c r="SC146" s="44"/>
      <c r="SD146" s="44"/>
      <c r="SE146" s="44"/>
      <c r="SF146" s="44"/>
      <c r="SG146" s="44"/>
      <c r="SH146" s="44"/>
      <c r="SI146" s="44"/>
      <c r="SJ146" s="44"/>
      <c r="SK146" s="44"/>
      <c r="SL146" s="44"/>
      <c r="SM146" s="44"/>
      <c r="SN146" s="44"/>
      <c r="SO146" s="44"/>
      <c r="SP146" s="44"/>
      <c r="SQ146" s="44"/>
      <c r="SR146" s="44"/>
      <c r="SS146" s="44"/>
      <c r="ST146" s="44"/>
      <c r="SU146" s="44"/>
      <c r="SV146" s="44"/>
      <c r="SW146" s="44"/>
      <c r="SX146" s="44"/>
      <c r="SY146" s="44"/>
      <c r="SZ146" s="44"/>
      <c r="TA146" s="44"/>
      <c r="TB146" s="44"/>
      <c r="TC146" s="44"/>
      <c r="TD146" s="44"/>
      <c r="TE146" s="44"/>
      <c r="TF146" s="44"/>
      <c r="TG146" s="44"/>
      <c r="TH146" s="44"/>
      <c r="TI146" s="44"/>
      <c r="TJ146" s="44"/>
      <c r="TK146" s="44"/>
      <c r="TL146" s="44"/>
      <c r="TM146" s="44"/>
      <c r="TN146" s="44"/>
      <c r="TO146" s="44"/>
      <c r="TP146" s="44"/>
      <c r="TQ146" s="44"/>
      <c r="TR146" s="44"/>
      <c r="TS146" s="44"/>
      <c r="TT146" s="44"/>
      <c r="TU146" s="44"/>
      <c r="TV146" s="44"/>
      <c r="TW146" s="44"/>
      <c r="TX146" s="44"/>
      <c r="TY146" s="44"/>
      <c r="TZ146" s="44"/>
      <c r="UA146" s="44"/>
      <c r="UB146" s="44"/>
      <c r="UC146" s="44"/>
      <c r="UD146" s="44"/>
      <c r="UE146" s="44"/>
      <c r="UF146" s="44"/>
      <c r="UG146" s="44"/>
      <c r="UH146" s="44"/>
      <c r="UI146" s="44"/>
      <c r="UJ146" s="44"/>
      <c r="UK146" s="44"/>
      <c r="UL146" s="44"/>
      <c r="UM146" s="44"/>
      <c r="UN146" s="44"/>
      <c r="UO146" s="44"/>
      <c r="UP146" s="44"/>
      <c r="UQ146" s="44"/>
      <c r="UR146" s="44"/>
      <c r="US146" s="44"/>
      <c r="UT146" s="44"/>
      <c r="UU146" s="44"/>
      <c r="UV146" s="44"/>
      <c r="UW146" s="44"/>
      <c r="UX146" s="44"/>
      <c r="UY146" s="44"/>
      <c r="UZ146" s="44"/>
      <c r="VA146" s="44"/>
      <c r="VB146" s="44"/>
    </row>
    <row r="147" spans="1:574" hidden="1" x14ac:dyDescent="0.25">
      <c r="A147" s="44"/>
      <c r="B147" s="85" t="s">
        <v>349</v>
      </c>
      <c r="C147" s="86" t="s">
        <v>51</v>
      </c>
      <c r="D147" s="76">
        <f>+'[5]Presupuesto 2020'!U147</f>
        <v>0</v>
      </c>
      <c r="E147" s="76">
        <f>+'[5]Programa I'!D147+'[5]Programa II'!D147+'[5]Programa III'!D147+'[5]Programa IV'!D147+'[5]Programa V'!D147</f>
        <v>0</v>
      </c>
      <c r="F147" s="89">
        <f t="shared" si="149"/>
        <v>0</v>
      </c>
      <c r="G147" s="89">
        <f>+'[5]Programa I'!F147+'[5]Programa II'!F147+'[5]Programa III'!F147+'[5]Programa IV'!F147+'[5]Programa V'!F147</f>
        <v>0</v>
      </c>
      <c r="H147" s="89">
        <f>+'[5]Total Programa'!U146</f>
        <v>0</v>
      </c>
      <c r="I147" s="89">
        <f t="shared" si="150"/>
        <v>0</v>
      </c>
      <c r="J147" s="90">
        <f t="shared" si="147"/>
        <v>0</v>
      </c>
      <c r="K147" s="44"/>
      <c r="L147" s="89">
        <f>+'[5]Programa I'!K147+'[5]Programa II'!K147+'[5]Programa III'!K147+'[5]Programa IV'!K147+'[5]Programa V'!K147</f>
        <v>0</v>
      </c>
      <c r="M147" s="89">
        <f>+'[5]Programa I'!L147+'[5]Programa II'!L147+'[5]Programa III'!L147+'[5]Programa IV'!L147+'[5]Programa V'!L147</f>
        <v>0</v>
      </c>
      <c r="N147" s="89">
        <f t="shared" si="151"/>
        <v>0</v>
      </c>
      <c r="O147" s="89">
        <f t="shared" si="152"/>
        <v>0</v>
      </c>
      <c r="P147" s="47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4"/>
      <c r="HZ147" s="44"/>
      <c r="IA147" s="44"/>
      <c r="IB147" s="44"/>
      <c r="IC147" s="44"/>
      <c r="ID147" s="44"/>
      <c r="IE147" s="44"/>
      <c r="IF147" s="44"/>
      <c r="IG147" s="44"/>
      <c r="IH147" s="44"/>
      <c r="II147" s="44"/>
      <c r="IJ147" s="44"/>
      <c r="IK147" s="44"/>
      <c r="IL147" s="44"/>
      <c r="IM147" s="44"/>
      <c r="IN147" s="44"/>
      <c r="IO147" s="44"/>
      <c r="IP147" s="44"/>
      <c r="IQ147" s="44"/>
      <c r="IR147" s="44"/>
      <c r="IS147" s="44"/>
      <c r="IT147" s="44"/>
      <c r="IU147" s="44"/>
      <c r="IV147" s="44"/>
      <c r="IW147" s="44"/>
      <c r="IX147" s="44"/>
      <c r="IY147" s="44"/>
      <c r="IZ147" s="44"/>
      <c r="JA147" s="44"/>
      <c r="JB147" s="44"/>
      <c r="JC147" s="44"/>
      <c r="JD147" s="44"/>
      <c r="JE147" s="44"/>
      <c r="JF147" s="44"/>
      <c r="JG147" s="44"/>
      <c r="JH147" s="44"/>
      <c r="JI147" s="44"/>
      <c r="JJ147" s="44"/>
      <c r="JK147" s="44"/>
      <c r="JL147" s="44"/>
      <c r="JM147" s="44"/>
      <c r="JN147" s="44"/>
      <c r="JO147" s="44"/>
      <c r="JP147" s="44"/>
      <c r="JQ147" s="44"/>
      <c r="JR147" s="44"/>
      <c r="JS147" s="44"/>
      <c r="JT147" s="44"/>
      <c r="JU147" s="44"/>
      <c r="JV147" s="44"/>
      <c r="JW147" s="44"/>
      <c r="JX147" s="44"/>
      <c r="JY147" s="44"/>
      <c r="JZ147" s="44"/>
      <c r="KA147" s="44"/>
      <c r="KB147" s="44"/>
      <c r="KC147" s="44"/>
      <c r="KD147" s="44"/>
      <c r="KE147" s="44"/>
      <c r="KF147" s="44"/>
      <c r="KG147" s="44"/>
      <c r="KH147" s="44"/>
      <c r="KI147" s="44"/>
      <c r="KJ147" s="44"/>
      <c r="KK147" s="44"/>
      <c r="KL147" s="44"/>
      <c r="KM147" s="44"/>
      <c r="KN147" s="44"/>
      <c r="KO147" s="44"/>
      <c r="KP147" s="44"/>
      <c r="KQ147" s="44"/>
      <c r="KR147" s="44"/>
      <c r="KS147" s="44"/>
      <c r="KT147" s="44"/>
      <c r="KU147" s="44"/>
      <c r="KV147" s="44"/>
      <c r="KW147" s="44"/>
      <c r="KX147" s="44"/>
      <c r="KY147" s="44"/>
      <c r="KZ147" s="44"/>
      <c r="LA147" s="44"/>
      <c r="LB147" s="44"/>
      <c r="LC147" s="44"/>
      <c r="LD147" s="44"/>
      <c r="LE147" s="44"/>
      <c r="LF147" s="44"/>
      <c r="LG147" s="44"/>
      <c r="LH147" s="44"/>
      <c r="LI147" s="44"/>
      <c r="LJ147" s="44"/>
      <c r="LK147" s="44"/>
      <c r="LL147" s="44"/>
      <c r="LM147" s="44"/>
      <c r="LN147" s="44"/>
      <c r="LO147" s="44"/>
      <c r="LP147" s="44"/>
      <c r="LQ147" s="44"/>
      <c r="LR147" s="44"/>
      <c r="LS147" s="44"/>
      <c r="LT147" s="44"/>
      <c r="LU147" s="44"/>
      <c r="LV147" s="44"/>
      <c r="LW147" s="44"/>
      <c r="LX147" s="44"/>
      <c r="LY147" s="44"/>
      <c r="LZ147" s="44"/>
      <c r="MA147" s="44"/>
      <c r="MB147" s="44"/>
      <c r="MC147" s="44"/>
      <c r="MD147" s="44"/>
      <c r="ME147" s="44"/>
      <c r="MF147" s="44"/>
      <c r="MG147" s="44"/>
      <c r="MH147" s="44"/>
      <c r="MI147" s="44"/>
      <c r="MJ147" s="44"/>
      <c r="MK147" s="44"/>
      <c r="ML147" s="44"/>
      <c r="MM147" s="44"/>
      <c r="MN147" s="44"/>
      <c r="MO147" s="44"/>
      <c r="MP147" s="44"/>
      <c r="MQ147" s="44"/>
      <c r="MR147" s="44"/>
      <c r="MS147" s="44"/>
      <c r="MT147" s="44"/>
      <c r="MU147" s="44"/>
      <c r="MV147" s="44"/>
      <c r="MW147" s="44"/>
      <c r="MX147" s="44"/>
      <c r="MY147" s="44"/>
      <c r="MZ147" s="44"/>
      <c r="NA147" s="44"/>
      <c r="NB147" s="44"/>
      <c r="NC147" s="44"/>
      <c r="ND147" s="44"/>
      <c r="NE147" s="44"/>
      <c r="NF147" s="44"/>
      <c r="NG147" s="44"/>
      <c r="NH147" s="44"/>
      <c r="NI147" s="44"/>
      <c r="NJ147" s="44"/>
      <c r="NK147" s="44"/>
      <c r="NL147" s="44"/>
      <c r="NM147" s="44"/>
      <c r="NN147" s="44"/>
      <c r="NO147" s="44"/>
      <c r="NP147" s="44"/>
      <c r="NQ147" s="44"/>
      <c r="NR147" s="44"/>
      <c r="NS147" s="44"/>
      <c r="NT147" s="44"/>
      <c r="NU147" s="44"/>
      <c r="NV147" s="44"/>
      <c r="NW147" s="44"/>
      <c r="NX147" s="44"/>
      <c r="NY147" s="44"/>
      <c r="NZ147" s="44"/>
      <c r="OA147" s="44"/>
      <c r="OB147" s="44"/>
      <c r="OC147" s="44"/>
      <c r="OD147" s="44"/>
      <c r="OE147" s="44"/>
      <c r="OF147" s="44"/>
      <c r="OG147" s="44"/>
      <c r="OH147" s="44"/>
      <c r="OI147" s="44"/>
      <c r="OJ147" s="44"/>
      <c r="OK147" s="44"/>
      <c r="OL147" s="44"/>
      <c r="OM147" s="44"/>
      <c r="ON147" s="44"/>
      <c r="OO147" s="44"/>
      <c r="OP147" s="44"/>
      <c r="OQ147" s="44"/>
      <c r="OR147" s="44"/>
      <c r="OS147" s="44"/>
      <c r="OT147" s="44"/>
      <c r="OU147" s="44"/>
      <c r="OV147" s="44"/>
      <c r="OW147" s="44"/>
      <c r="OX147" s="44"/>
      <c r="OY147" s="44"/>
      <c r="OZ147" s="44"/>
      <c r="PA147" s="44"/>
      <c r="PB147" s="44"/>
      <c r="PC147" s="44"/>
      <c r="PD147" s="44"/>
      <c r="PE147" s="44"/>
      <c r="PF147" s="44"/>
      <c r="PG147" s="44"/>
      <c r="PH147" s="44"/>
      <c r="PI147" s="44"/>
      <c r="PJ147" s="44"/>
      <c r="PK147" s="44"/>
      <c r="PL147" s="44"/>
      <c r="PM147" s="44"/>
      <c r="PN147" s="44"/>
      <c r="PO147" s="44"/>
      <c r="PP147" s="44"/>
      <c r="PQ147" s="44"/>
      <c r="PR147" s="44"/>
      <c r="PS147" s="44"/>
      <c r="PT147" s="44"/>
      <c r="PU147" s="44"/>
      <c r="PV147" s="44"/>
      <c r="PW147" s="44"/>
      <c r="PX147" s="44"/>
      <c r="PY147" s="44"/>
      <c r="PZ147" s="44"/>
      <c r="QA147" s="44"/>
      <c r="QB147" s="44"/>
      <c r="QC147" s="44"/>
      <c r="QD147" s="44"/>
      <c r="QE147" s="44"/>
      <c r="QF147" s="44"/>
      <c r="QG147" s="44"/>
      <c r="QH147" s="44"/>
      <c r="QI147" s="44"/>
      <c r="QJ147" s="44"/>
      <c r="QK147" s="44"/>
      <c r="QL147" s="44"/>
      <c r="QM147" s="44"/>
      <c r="QN147" s="44"/>
      <c r="QO147" s="44"/>
      <c r="QP147" s="44"/>
      <c r="QQ147" s="44"/>
      <c r="QR147" s="44"/>
      <c r="QS147" s="44"/>
      <c r="QT147" s="44"/>
      <c r="QU147" s="44"/>
      <c r="QV147" s="44"/>
      <c r="QW147" s="44"/>
      <c r="QX147" s="44"/>
      <c r="QY147" s="44"/>
      <c r="QZ147" s="44"/>
      <c r="RA147" s="44"/>
      <c r="RB147" s="44"/>
      <c r="RC147" s="44"/>
      <c r="RD147" s="44"/>
      <c r="RE147" s="44"/>
      <c r="RF147" s="44"/>
      <c r="RG147" s="44"/>
      <c r="RH147" s="44"/>
      <c r="RI147" s="44"/>
      <c r="RJ147" s="44"/>
      <c r="RK147" s="44"/>
      <c r="RL147" s="44"/>
      <c r="RM147" s="44"/>
      <c r="RN147" s="44"/>
      <c r="RO147" s="44"/>
      <c r="RP147" s="44"/>
      <c r="RQ147" s="44"/>
      <c r="RR147" s="44"/>
      <c r="RS147" s="44"/>
      <c r="RT147" s="44"/>
      <c r="RU147" s="44"/>
      <c r="RV147" s="44"/>
      <c r="RW147" s="44"/>
      <c r="RX147" s="44"/>
      <c r="RY147" s="44"/>
      <c r="RZ147" s="44"/>
      <c r="SA147" s="44"/>
      <c r="SB147" s="44"/>
      <c r="SC147" s="44"/>
      <c r="SD147" s="44"/>
      <c r="SE147" s="44"/>
      <c r="SF147" s="44"/>
      <c r="SG147" s="44"/>
      <c r="SH147" s="44"/>
      <c r="SI147" s="44"/>
      <c r="SJ147" s="44"/>
      <c r="SK147" s="44"/>
      <c r="SL147" s="44"/>
      <c r="SM147" s="44"/>
      <c r="SN147" s="44"/>
      <c r="SO147" s="44"/>
      <c r="SP147" s="44"/>
      <c r="SQ147" s="44"/>
      <c r="SR147" s="44"/>
      <c r="SS147" s="44"/>
      <c r="ST147" s="44"/>
      <c r="SU147" s="44"/>
      <c r="SV147" s="44"/>
      <c r="SW147" s="44"/>
      <c r="SX147" s="44"/>
      <c r="SY147" s="44"/>
      <c r="SZ147" s="44"/>
      <c r="TA147" s="44"/>
      <c r="TB147" s="44"/>
      <c r="TC147" s="44"/>
      <c r="TD147" s="44"/>
      <c r="TE147" s="44"/>
      <c r="TF147" s="44"/>
      <c r="TG147" s="44"/>
      <c r="TH147" s="44"/>
      <c r="TI147" s="44"/>
      <c r="TJ147" s="44"/>
      <c r="TK147" s="44"/>
      <c r="TL147" s="44"/>
      <c r="TM147" s="44"/>
      <c r="TN147" s="44"/>
      <c r="TO147" s="44"/>
      <c r="TP147" s="44"/>
      <c r="TQ147" s="44"/>
      <c r="TR147" s="44"/>
      <c r="TS147" s="44"/>
      <c r="TT147" s="44"/>
      <c r="TU147" s="44"/>
      <c r="TV147" s="44"/>
      <c r="TW147" s="44"/>
      <c r="TX147" s="44"/>
      <c r="TY147" s="44"/>
      <c r="TZ147" s="44"/>
      <c r="UA147" s="44"/>
      <c r="UB147" s="44"/>
      <c r="UC147" s="44"/>
      <c r="UD147" s="44"/>
      <c r="UE147" s="44"/>
      <c r="UF147" s="44"/>
      <c r="UG147" s="44"/>
      <c r="UH147" s="44"/>
      <c r="UI147" s="44"/>
      <c r="UJ147" s="44"/>
      <c r="UK147" s="44"/>
      <c r="UL147" s="44"/>
      <c r="UM147" s="44"/>
      <c r="UN147" s="44"/>
      <c r="UO147" s="44"/>
      <c r="UP147" s="44"/>
      <c r="UQ147" s="44"/>
      <c r="UR147" s="44"/>
      <c r="US147" s="44"/>
      <c r="UT147" s="44"/>
      <c r="UU147" s="44"/>
      <c r="UV147" s="44"/>
      <c r="UW147" s="44"/>
      <c r="UX147" s="44"/>
      <c r="UY147" s="44"/>
      <c r="UZ147" s="44"/>
      <c r="VA147" s="44"/>
      <c r="VB147" s="44"/>
    </row>
    <row r="148" spans="1:574" hidden="1" x14ac:dyDescent="0.25">
      <c r="A148" s="44"/>
      <c r="B148" s="85" t="s">
        <v>350</v>
      </c>
      <c r="C148" s="86" t="s">
        <v>351</v>
      </c>
      <c r="D148" s="76">
        <f>+'[5]Presupuesto 2020'!U148</f>
        <v>0</v>
      </c>
      <c r="E148" s="76">
        <f>+'[5]Programa I'!D148+'[5]Programa II'!D148+'[5]Programa III'!D148+'[5]Programa IV'!D148+'[5]Programa V'!D148</f>
        <v>0</v>
      </c>
      <c r="F148" s="89">
        <f t="shared" si="149"/>
        <v>0</v>
      </c>
      <c r="G148" s="89">
        <f>+'[5]Programa I'!F148+'[5]Programa II'!F148+'[5]Programa III'!F148+'[5]Programa IV'!F148+'[5]Programa V'!F148</f>
        <v>0</v>
      </c>
      <c r="H148" s="89">
        <f>+'[5]Total Programa'!U147</f>
        <v>0</v>
      </c>
      <c r="I148" s="89">
        <f t="shared" si="150"/>
        <v>0</v>
      </c>
      <c r="J148" s="90">
        <f t="shared" si="147"/>
        <v>0</v>
      </c>
      <c r="K148" s="44"/>
      <c r="L148" s="89">
        <f>+'[5]Programa I'!K148+'[5]Programa II'!K148+'[5]Programa III'!K148+'[5]Programa IV'!K148+'[5]Programa V'!K148</f>
        <v>0</v>
      </c>
      <c r="M148" s="89">
        <f>+'[5]Programa I'!L148+'[5]Programa II'!L148+'[5]Programa III'!L148+'[5]Programa IV'!L148+'[5]Programa V'!L148</f>
        <v>0</v>
      </c>
      <c r="N148" s="89">
        <f t="shared" si="151"/>
        <v>0</v>
      </c>
      <c r="O148" s="89">
        <f t="shared" si="152"/>
        <v>0</v>
      </c>
      <c r="P148" s="47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4"/>
      <c r="GQ148" s="44"/>
      <c r="GR148" s="44"/>
      <c r="GS148" s="44"/>
      <c r="GT148" s="44"/>
      <c r="GU148" s="44"/>
      <c r="GV148" s="44"/>
      <c r="GW148" s="44"/>
      <c r="GX148" s="44"/>
      <c r="GY148" s="44"/>
      <c r="GZ148" s="44"/>
      <c r="HA148" s="44"/>
      <c r="HB148" s="44"/>
      <c r="HC148" s="44"/>
      <c r="HD148" s="44"/>
      <c r="HE148" s="44"/>
      <c r="HF148" s="44"/>
      <c r="HG148" s="44"/>
      <c r="HH148" s="44"/>
      <c r="HI148" s="44"/>
      <c r="HJ148" s="44"/>
      <c r="HK148" s="44"/>
      <c r="HL148" s="44"/>
      <c r="HM148" s="44"/>
      <c r="HN148" s="44"/>
      <c r="HO148" s="44"/>
      <c r="HP148" s="44"/>
      <c r="HQ148" s="44"/>
      <c r="HR148" s="44"/>
      <c r="HS148" s="44"/>
      <c r="HT148" s="44"/>
      <c r="HU148" s="44"/>
      <c r="HV148" s="44"/>
      <c r="HW148" s="44"/>
      <c r="HX148" s="44"/>
      <c r="HY148" s="44"/>
      <c r="HZ148" s="44"/>
      <c r="IA148" s="44"/>
      <c r="IB148" s="44"/>
      <c r="IC148" s="44"/>
      <c r="ID148" s="44"/>
      <c r="IE148" s="44"/>
      <c r="IF148" s="44"/>
      <c r="IG148" s="44"/>
      <c r="IH148" s="44"/>
      <c r="II148" s="44"/>
      <c r="IJ148" s="44"/>
      <c r="IK148" s="44"/>
      <c r="IL148" s="44"/>
      <c r="IM148" s="44"/>
      <c r="IN148" s="44"/>
      <c r="IO148" s="44"/>
      <c r="IP148" s="44"/>
      <c r="IQ148" s="44"/>
      <c r="IR148" s="44"/>
      <c r="IS148" s="44"/>
      <c r="IT148" s="44"/>
      <c r="IU148" s="44"/>
      <c r="IV148" s="44"/>
      <c r="IW148" s="44"/>
      <c r="IX148" s="44"/>
      <c r="IY148" s="44"/>
      <c r="IZ148" s="44"/>
      <c r="JA148" s="44"/>
      <c r="JB148" s="44"/>
      <c r="JC148" s="44"/>
      <c r="JD148" s="44"/>
      <c r="JE148" s="44"/>
      <c r="JF148" s="44"/>
      <c r="JG148" s="44"/>
      <c r="JH148" s="44"/>
      <c r="JI148" s="44"/>
      <c r="JJ148" s="44"/>
      <c r="JK148" s="44"/>
      <c r="JL148" s="44"/>
      <c r="JM148" s="44"/>
      <c r="JN148" s="44"/>
      <c r="JO148" s="44"/>
      <c r="JP148" s="44"/>
      <c r="JQ148" s="44"/>
      <c r="JR148" s="44"/>
      <c r="JS148" s="44"/>
      <c r="JT148" s="44"/>
      <c r="JU148" s="44"/>
      <c r="JV148" s="44"/>
      <c r="JW148" s="44"/>
      <c r="JX148" s="44"/>
      <c r="JY148" s="44"/>
      <c r="JZ148" s="44"/>
      <c r="KA148" s="44"/>
      <c r="KB148" s="44"/>
      <c r="KC148" s="44"/>
      <c r="KD148" s="44"/>
      <c r="KE148" s="44"/>
      <c r="KF148" s="44"/>
      <c r="KG148" s="44"/>
      <c r="KH148" s="44"/>
      <c r="KI148" s="44"/>
      <c r="KJ148" s="44"/>
      <c r="KK148" s="44"/>
      <c r="KL148" s="44"/>
      <c r="KM148" s="44"/>
      <c r="KN148" s="44"/>
      <c r="KO148" s="44"/>
      <c r="KP148" s="44"/>
      <c r="KQ148" s="44"/>
      <c r="KR148" s="44"/>
      <c r="KS148" s="44"/>
      <c r="KT148" s="44"/>
      <c r="KU148" s="44"/>
      <c r="KV148" s="44"/>
      <c r="KW148" s="44"/>
      <c r="KX148" s="44"/>
      <c r="KY148" s="44"/>
      <c r="KZ148" s="44"/>
      <c r="LA148" s="44"/>
      <c r="LB148" s="44"/>
      <c r="LC148" s="44"/>
      <c r="LD148" s="44"/>
      <c r="LE148" s="44"/>
      <c r="LF148" s="44"/>
      <c r="LG148" s="44"/>
      <c r="LH148" s="44"/>
      <c r="LI148" s="44"/>
      <c r="LJ148" s="44"/>
      <c r="LK148" s="44"/>
      <c r="LL148" s="44"/>
      <c r="LM148" s="44"/>
      <c r="LN148" s="44"/>
      <c r="LO148" s="44"/>
      <c r="LP148" s="44"/>
      <c r="LQ148" s="44"/>
      <c r="LR148" s="44"/>
      <c r="LS148" s="44"/>
      <c r="LT148" s="44"/>
      <c r="LU148" s="44"/>
      <c r="LV148" s="44"/>
      <c r="LW148" s="44"/>
      <c r="LX148" s="44"/>
      <c r="LY148" s="44"/>
      <c r="LZ148" s="44"/>
      <c r="MA148" s="44"/>
      <c r="MB148" s="44"/>
      <c r="MC148" s="44"/>
      <c r="MD148" s="44"/>
      <c r="ME148" s="44"/>
      <c r="MF148" s="44"/>
      <c r="MG148" s="44"/>
      <c r="MH148" s="44"/>
      <c r="MI148" s="44"/>
      <c r="MJ148" s="44"/>
      <c r="MK148" s="44"/>
      <c r="ML148" s="44"/>
      <c r="MM148" s="44"/>
      <c r="MN148" s="44"/>
      <c r="MO148" s="44"/>
      <c r="MP148" s="44"/>
      <c r="MQ148" s="44"/>
      <c r="MR148" s="44"/>
      <c r="MS148" s="44"/>
      <c r="MT148" s="44"/>
      <c r="MU148" s="44"/>
      <c r="MV148" s="44"/>
      <c r="MW148" s="44"/>
      <c r="MX148" s="44"/>
      <c r="MY148" s="44"/>
      <c r="MZ148" s="44"/>
      <c r="NA148" s="44"/>
      <c r="NB148" s="44"/>
      <c r="NC148" s="44"/>
      <c r="ND148" s="44"/>
      <c r="NE148" s="44"/>
      <c r="NF148" s="44"/>
      <c r="NG148" s="44"/>
      <c r="NH148" s="44"/>
      <c r="NI148" s="44"/>
      <c r="NJ148" s="44"/>
      <c r="NK148" s="44"/>
      <c r="NL148" s="44"/>
      <c r="NM148" s="44"/>
      <c r="NN148" s="44"/>
      <c r="NO148" s="44"/>
      <c r="NP148" s="44"/>
      <c r="NQ148" s="44"/>
      <c r="NR148" s="44"/>
      <c r="NS148" s="44"/>
      <c r="NT148" s="44"/>
      <c r="NU148" s="44"/>
      <c r="NV148" s="44"/>
      <c r="NW148" s="44"/>
      <c r="NX148" s="44"/>
      <c r="NY148" s="44"/>
      <c r="NZ148" s="44"/>
      <c r="OA148" s="44"/>
      <c r="OB148" s="44"/>
      <c r="OC148" s="44"/>
      <c r="OD148" s="44"/>
      <c r="OE148" s="44"/>
      <c r="OF148" s="44"/>
      <c r="OG148" s="44"/>
      <c r="OH148" s="44"/>
      <c r="OI148" s="44"/>
      <c r="OJ148" s="44"/>
      <c r="OK148" s="44"/>
      <c r="OL148" s="44"/>
      <c r="OM148" s="44"/>
      <c r="ON148" s="44"/>
      <c r="OO148" s="44"/>
      <c r="OP148" s="44"/>
      <c r="OQ148" s="44"/>
      <c r="OR148" s="44"/>
      <c r="OS148" s="44"/>
      <c r="OT148" s="44"/>
      <c r="OU148" s="44"/>
      <c r="OV148" s="44"/>
      <c r="OW148" s="44"/>
      <c r="OX148" s="44"/>
      <c r="OY148" s="44"/>
      <c r="OZ148" s="44"/>
      <c r="PA148" s="44"/>
      <c r="PB148" s="44"/>
      <c r="PC148" s="44"/>
      <c r="PD148" s="44"/>
      <c r="PE148" s="44"/>
      <c r="PF148" s="44"/>
      <c r="PG148" s="44"/>
      <c r="PH148" s="44"/>
      <c r="PI148" s="44"/>
      <c r="PJ148" s="44"/>
      <c r="PK148" s="44"/>
      <c r="PL148" s="44"/>
      <c r="PM148" s="44"/>
      <c r="PN148" s="44"/>
      <c r="PO148" s="44"/>
      <c r="PP148" s="44"/>
      <c r="PQ148" s="44"/>
      <c r="PR148" s="44"/>
      <c r="PS148" s="44"/>
      <c r="PT148" s="44"/>
      <c r="PU148" s="44"/>
      <c r="PV148" s="44"/>
      <c r="PW148" s="44"/>
      <c r="PX148" s="44"/>
      <c r="PY148" s="44"/>
      <c r="PZ148" s="44"/>
      <c r="QA148" s="44"/>
      <c r="QB148" s="44"/>
      <c r="QC148" s="44"/>
      <c r="QD148" s="44"/>
      <c r="QE148" s="44"/>
      <c r="QF148" s="44"/>
      <c r="QG148" s="44"/>
      <c r="QH148" s="44"/>
      <c r="QI148" s="44"/>
      <c r="QJ148" s="44"/>
      <c r="QK148" s="44"/>
      <c r="QL148" s="44"/>
      <c r="QM148" s="44"/>
      <c r="QN148" s="44"/>
      <c r="QO148" s="44"/>
      <c r="QP148" s="44"/>
      <c r="QQ148" s="44"/>
      <c r="QR148" s="44"/>
      <c r="QS148" s="44"/>
      <c r="QT148" s="44"/>
      <c r="QU148" s="44"/>
      <c r="QV148" s="44"/>
      <c r="QW148" s="44"/>
      <c r="QX148" s="44"/>
      <c r="QY148" s="44"/>
      <c r="QZ148" s="44"/>
      <c r="RA148" s="44"/>
      <c r="RB148" s="44"/>
      <c r="RC148" s="44"/>
      <c r="RD148" s="44"/>
      <c r="RE148" s="44"/>
      <c r="RF148" s="44"/>
      <c r="RG148" s="44"/>
      <c r="RH148" s="44"/>
      <c r="RI148" s="44"/>
      <c r="RJ148" s="44"/>
      <c r="RK148" s="44"/>
      <c r="RL148" s="44"/>
      <c r="RM148" s="44"/>
      <c r="RN148" s="44"/>
      <c r="RO148" s="44"/>
      <c r="RP148" s="44"/>
      <c r="RQ148" s="44"/>
      <c r="RR148" s="44"/>
      <c r="RS148" s="44"/>
      <c r="RT148" s="44"/>
      <c r="RU148" s="44"/>
      <c r="RV148" s="44"/>
      <c r="RW148" s="44"/>
      <c r="RX148" s="44"/>
      <c r="RY148" s="44"/>
      <c r="RZ148" s="44"/>
      <c r="SA148" s="44"/>
      <c r="SB148" s="44"/>
      <c r="SC148" s="44"/>
      <c r="SD148" s="44"/>
      <c r="SE148" s="44"/>
      <c r="SF148" s="44"/>
      <c r="SG148" s="44"/>
      <c r="SH148" s="44"/>
      <c r="SI148" s="44"/>
      <c r="SJ148" s="44"/>
      <c r="SK148" s="44"/>
      <c r="SL148" s="44"/>
      <c r="SM148" s="44"/>
      <c r="SN148" s="44"/>
      <c r="SO148" s="44"/>
      <c r="SP148" s="44"/>
      <c r="SQ148" s="44"/>
      <c r="SR148" s="44"/>
      <c r="SS148" s="44"/>
      <c r="ST148" s="44"/>
      <c r="SU148" s="44"/>
      <c r="SV148" s="44"/>
      <c r="SW148" s="44"/>
      <c r="SX148" s="44"/>
      <c r="SY148" s="44"/>
      <c r="SZ148" s="44"/>
      <c r="TA148" s="44"/>
      <c r="TB148" s="44"/>
      <c r="TC148" s="44"/>
      <c r="TD148" s="44"/>
      <c r="TE148" s="44"/>
      <c r="TF148" s="44"/>
      <c r="TG148" s="44"/>
      <c r="TH148" s="44"/>
      <c r="TI148" s="44"/>
      <c r="TJ148" s="44"/>
      <c r="TK148" s="44"/>
      <c r="TL148" s="44"/>
      <c r="TM148" s="44"/>
      <c r="TN148" s="44"/>
      <c r="TO148" s="44"/>
      <c r="TP148" s="44"/>
      <c r="TQ148" s="44"/>
      <c r="TR148" s="44"/>
      <c r="TS148" s="44"/>
      <c r="TT148" s="44"/>
      <c r="TU148" s="44"/>
      <c r="TV148" s="44"/>
      <c r="TW148" s="44"/>
      <c r="TX148" s="44"/>
      <c r="TY148" s="44"/>
      <c r="TZ148" s="44"/>
      <c r="UA148" s="44"/>
      <c r="UB148" s="44"/>
      <c r="UC148" s="44"/>
      <c r="UD148" s="44"/>
      <c r="UE148" s="44"/>
      <c r="UF148" s="44"/>
      <c r="UG148" s="44"/>
      <c r="UH148" s="44"/>
      <c r="UI148" s="44"/>
      <c r="UJ148" s="44"/>
      <c r="UK148" s="44"/>
      <c r="UL148" s="44"/>
      <c r="UM148" s="44"/>
      <c r="UN148" s="44"/>
      <c r="UO148" s="44"/>
      <c r="UP148" s="44"/>
      <c r="UQ148" s="44"/>
      <c r="UR148" s="44"/>
      <c r="US148" s="44"/>
      <c r="UT148" s="44"/>
      <c r="UU148" s="44"/>
      <c r="UV148" s="44"/>
      <c r="UW148" s="44"/>
      <c r="UX148" s="44"/>
      <c r="UY148" s="44"/>
      <c r="UZ148" s="44"/>
      <c r="VA148" s="44"/>
      <c r="VB148" s="44"/>
    </row>
    <row r="149" spans="1:574" s="50" customFormat="1" x14ac:dyDescent="0.25">
      <c r="A149" s="130"/>
      <c r="B149" s="65">
        <v>5</v>
      </c>
      <c r="C149" s="134" t="s">
        <v>352</v>
      </c>
      <c r="D149" s="66">
        <f t="shared" ref="D149:I149" si="153">+D150+D159+D161</f>
        <v>836729542</v>
      </c>
      <c r="E149" s="66">
        <f t="shared" si="153"/>
        <v>414015920</v>
      </c>
      <c r="F149" s="140">
        <f t="shared" si="153"/>
        <v>1250745462</v>
      </c>
      <c r="G149" s="140">
        <f t="shared" si="153"/>
        <v>58650591.049999997</v>
      </c>
      <c r="H149" s="140">
        <f t="shared" si="153"/>
        <v>76436552.5</v>
      </c>
      <c r="I149" s="67">
        <f t="shared" si="153"/>
        <v>1174308909.5</v>
      </c>
      <c r="J149" s="88">
        <f t="shared" si="147"/>
        <v>0.93888720381381641</v>
      </c>
      <c r="K149" s="79"/>
      <c r="L149" s="67">
        <f t="shared" ref="L149:O149" si="154">+L150+L159+L161</f>
        <v>58650591.049999997</v>
      </c>
      <c r="M149" s="67">
        <f t="shared" si="154"/>
        <v>17785961.450000003</v>
      </c>
      <c r="N149" s="67">
        <f t="shared" si="154"/>
        <v>76436552.5</v>
      </c>
      <c r="O149" s="67">
        <f t="shared" si="154"/>
        <v>1174308909.5</v>
      </c>
      <c r="P149" s="47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  <c r="GG149" s="128"/>
      <c r="GH149" s="128"/>
      <c r="GI149" s="128"/>
      <c r="GJ149" s="128"/>
      <c r="GK149" s="128"/>
      <c r="GL149" s="128"/>
      <c r="GM149" s="128"/>
      <c r="GN149" s="128"/>
      <c r="GO149" s="128"/>
      <c r="GP149" s="128"/>
      <c r="GQ149" s="128"/>
      <c r="GR149" s="128"/>
      <c r="GS149" s="128"/>
      <c r="GT149" s="128"/>
      <c r="GU149" s="128"/>
      <c r="GV149" s="128"/>
      <c r="GW149" s="128"/>
      <c r="GX149" s="128"/>
      <c r="GY149" s="128"/>
      <c r="GZ149" s="128"/>
      <c r="HA149" s="128"/>
      <c r="HB149" s="128"/>
      <c r="HC149" s="128"/>
      <c r="HD149" s="128"/>
      <c r="HE149" s="128"/>
      <c r="HF149" s="128"/>
      <c r="HG149" s="128"/>
      <c r="HH149" s="128"/>
      <c r="HI149" s="128"/>
      <c r="HJ149" s="128"/>
      <c r="HK149" s="128"/>
      <c r="HL149" s="128"/>
      <c r="HM149" s="128"/>
      <c r="HN149" s="128"/>
      <c r="HO149" s="128"/>
      <c r="HP149" s="128"/>
      <c r="HQ149" s="128"/>
      <c r="HR149" s="128"/>
      <c r="HS149" s="128"/>
      <c r="HT149" s="128"/>
      <c r="HU149" s="128"/>
      <c r="HV149" s="128"/>
      <c r="HW149" s="128"/>
      <c r="HX149" s="128"/>
      <c r="HY149" s="128"/>
      <c r="HZ149" s="128"/>
      <c r="IA149" s="128"/>
      <c r="IB149" s="128"/>
      <c r="IC149" s="128"/>
      <c r="ID149" s="128"/>
      <c r="IE149" s="128"/>
      <c r="IF149" s="128"/>
      <c r="IG149" s="128"/>
      <c r="IH149" s="128"/>
      <c r="II149" s="128"/>
      <c r="IJ149" s="128"/>
      <c r="IK149" s="128"/>
      <c r="IL149" s="128"/>
      <c r="IM149" s="128"/>
      <c r="IN149" s="128"/>
      <c r="IO149" s="128"/>
      <c r="IP149" s="128"/>
      <c r="IQ149" s="128"/>
      <c r="IR149" s="128"/>
      <c r="IS149" s="128"/>
      <c r="IT149" s="128"/>
      <c r="IU149" s="128"/>
      <c r="IV149" s="128"/>
      <c r="IW149" s="128"/>
      <c r="IX149" s="128"/>
      <c r="IY149" s="128"/>
      <c r="IZ149" s="128"/>
      <c r="JA149" s="128"/>
      <c r="JB149" s="128"/>
      <c r="JC149" s="128"/>
      <c r="JD149" s="128"/>
      <c r="JE149" s="128"/>
      <c r="JF149" s="128"/>
      <c r="JG149" s="128"/>
      <c r="JH149" s="128"/>
      <c r="JI149" s="128"/>
      <c r="JJ149" s="128"/>
      <c r="JK149" s="128"/>
      <c r="JL149" s="128"/>
      <c r="JM149" s="128"/>
      <c r="JN149" s="128"/>
      <c r="JO149" s="128"/>
      <c r="JP149" s="128"/>
      <c r="JQ149" s="128"/>
      <c r="JR149" s="128"/>
      <c r="JS149" s="128"/>
      <c r="JT149" s="128"/>
      <c r="JU149" s="128"/>
      <c r="JV149" s="128"/>
      <c r="JW149" s="128"/>
      <c r="JX149" s="128"/>
      <c r="JY149" s="128"/>
      <c r="JZ149" s="128"/>
      <c r="KA149" s="128"/>
      <c r="KB149" s="128"/>
      <c r="KC149" s="128"/>
      <c r="KD149" s="128"/>
      <c r="KE149" s="128"/>
      <c r="KF149" s="128"/>
      <c r="KG149" s="128"/>
      <c r="KH149" s="128"/>
      <c r="KI149" s="128"/>
      <c r="KJ149" s="128"/>
      <c r="KK149" s="128"/>
      <c r="KL149" s="128"/>
      <c r="KM149" s="128"/>
      <c r="KN149" s="128"/>
      <c r="KO149" s="128"/>
      <c r="KP149" s="128"/>
      <c r="KQ149" s="128"/>
      <c r="KR149" s="128"/>
      <c r="KS149" s="128"/>
      <c r="KT149" s="128"/>
      <c r="KU149" s="128"/>
      <c r="KV149" s="128"/>
      <c r="KW149" s="128"/>
      <c r="KX149" s="128"/>
      <c r="KY149" s="128"/>
      <c r="KZ149" s="128"/>
      <c r="LA149" s="128"/>
      <c r="LB149" s="128"/>
      <c r="LC149" s="128"/>
      <c r="LD149" s="128"/>
      <c r="LE149" s="128"/>
      <c r="LF149" s="128"/>
      <c r="LG149" s="128"/>
      <c r="LH149" s="128"/>
      <c r="LI149" s="128"/>
      <c r="LJ149" s="128"/>
      <c r="LK149" s="128"/>
      <c r="LL149" s="128"/>
      <c r="LM149" s="128"/>
      <c r="LN149" s="128"/>
      <c r="LO149" s="128"/>
      <c r="LP149" s="128"/>
      <c r="LQ149" s="128"/>
      <c r="LR149" s="128"/>
      <c r="LS149" s="128"/>
      <c r="LT149" s="128"/>
      <c r="LU149" s="128"/>
      <c r="LV149" s="128"/>
      <c r="LW149" s="128"/>
      <c r="LX149" s="128"/>
      <c r="LY149" s="128"/>
      <c r="LZ149" s="128"/>
      <c r="MA149" s="128"/>
      <c r="MB149" s="128"/>
      <c r="MC149" s="128"/>
      <c r="MD149" s="128"/>
      <c r="ME149" s="128"/>
      <c r="MF149" s="128"/>
      <c r="MG149" s="128"/>
      <c r="MH149" s="128"/>
      <c r="MI149" s="128"/>
      <c r="MJ149" s="128"/>
      <c r="MK149" s="128"/>
      <c r="ML149" s="128"/>
      <c r="MM149" s="128"/>
      <c r="MN149" s="128"/>
      <c r="MO149" s="128"/>
      <c r="MP149" s="128"/>
      <c r="MQ149" s="128"/>
      <c r="MR149" s="128"/>
      <c r="MS149" s="128"/>
      <c r="MT149" s="128"/>
      <c r="MU149" s="128"/>
      <c r="MV149" s="128"/>
      <c r="MW149" s="128"/>
      <c r="MX149" s="128"/>
      <c r="MY149" s="128"/>
      <c r="MZ149" s="128"/>
      <c r="NA149" s="128"/>
      <c r="NB149" s="128"/>
      <c r="NC149" s="128"/>
      <c r="ND149" s="128"/>
      <c r="NE149" s="128"/>
      <c r="NF149" s="128"/>
      <c r="NG149" s="128"/>
      <c r="NH149" s="128"/>
      <c r="NI149" s="128"/>
      <c r="NJ149" s="128"/>
      <c r="NK149" s="128"/>
      <c r="NL149" s="128"/>
      <c r="NM149" s="128"/>
      <c r="NN149" s="128"/>
      <c r="NO149" s="128"/>
      <c r="NP149" s="128"/>
      <c r="NQ149" s="128"/>
      <c r="NR149" s="128"/>
      <c r="NS149" s="128"/>
      <c r="NT149" s="128"/>
      <c r="NU149" s="128"/>
      <c r="NV149" s="128"/>
      <c r="NW149" s="128"/>
      <c r="NX149" s="128"/>
      <c r="NY149" s="128"/>
      <c r="NZ149" s="128"/>
      <c r="OA149" s="128"/>
      <c r="OB149" s="128"/>
      <c r="OC149" s="128"/>
      <c r="OD149" s="128"/>
      <c r="OE149" s="128"/>
      <c r="OF149" s="128"/>
      <c r="OG149" s="128"/>
      <c r="OH149" s="128"/>
      <c r="OI149" s="128"/>
      <c r="OJ149" s="128"/>
      <c r="OK149" s="128"/>
      <c r="OL149" s="128"/>
      <c r="OM149" s="128"/>
      <c r="ON149" s="128"/>
      <c r="OO149" s="128"/>
      <c r="OP149" s="128"/>
      <c r="OQ149" s="128"/>
      <c r="OR149" s="128"/>
      <c r="OS149" s="128"/>
      <c r="OT149" s="128"/>
      <c r="OU149" s="128"/>
      <c r="OV149" s="128"/>
      <c r="OW149" s="128"/>
      <c r="OX149" s="128"/>
      <c r="OY149" s="128"/>
      <c r="OZ149" s="128"/>
      <c r="PA149" s="128"/>
      <c r="PB149" s="128"/>
      <c r="PC149" s="128"/>
      <c r="PD149" s="128"/>
      <c r="PE149" s="128"/>
      <c r="PF149" s="128"/>
      <c r="PG149" s="128"/>
      <c r="PH149" s="128"/>
      <c r="PI149" s="128"/>
      <c r="PJ149" s="128"/>
      <c r="PK149" s="128"/>
      <c r="PL149" s="128"/>
      <c r="PM149" s="128"/>
      <c r="PN149" s="128"/>
      <c r="PO149" s="128"/>
      <c r="PP149" s="128"/>
      <c r="PQ149" s="128"/>
      <c r="PR149" s="128"/>
      <c r="PS149" s="128"/>
      <c r="PT149" s="128"/>
      <c r="PU149" s="128"/>
      <c r="PV149" s="128"/>
      <c r="PW149" s="128"/>
      <c r="PX149" s="128"/>
      <c r="PY149" s="128"/>
      <c r="PZ149" s="128"/>
      <c r="QA149" s="128"/>
      <c r="QB149" s="128"/>
      <c r="QC149" s="128"/>
      <c r="QD149" s="128"/>
      <c r="QE149" s="128"/>
      <c r="QF149" s="128"/>
      <c r="QG149" s="128"/>
      <c r="QH149" s="128"/>
      <c r="QI149" s="128"/>
      <c r="QJ149" s="128"/>
      <c r="QK149" s="128"/>
      <c r="QL149" s="128"/>
      <c r="QM149" s="128"/>
      <c r="QN149" s="128"/>
      <c r="QO149" s="128"/>
      <c r="QP149" s="128"/>
      <c r="QQ149" s="128"/>
      <c r="QR149" s="128"/>
      <c r="QS149" s="128"/>
      <c r="QT149" s="128"/>
      <c r="QU149" s="128"/>
      <c r="QV149" s="128"/>
      <c r="QW149" s="128"/>
      <c r="QX149" s="128"/>
      <c r="QY149" s="128"/>
      <c r="QZ149" s="128"/>
      <c r="RA149" s="128"/>
      <c r="RB149" s="128"/>
      <c r="RC149" s="128"/>
      <c r="RD149" s="128"/>
      <c r="RE149" s="128"/>
      <c r="RF149" s="128"/>
      <c r="RG149" s="128"/>
      <c r="RH149" s="128"/>
      <c r="RI149" s="128"/>
      <c r="RJ149" s="128"/>
      <c r="RK149" s="128"/>
      <c r="RL149" s="128"/>
      <c r="RM149" s="128"/>
      <c r="RN149" s="128"/>
      <c r="RO149" s="128"/>
      <c r="RP149" s="128"/>
      <c r="RQ149" s="128"/>
      <c r="RR149" s="128"/>
      <c r="RS149" s="128"/>
      <c r="RT149" s="128"/>
      <c r="RU149" s="128"/>
      <c r="RV149" s="128"/>
      <c r="RW149" s="128"/>
      <c r="RX149" s="128"/>
      <c r="RY149" s="128"/>
      <c r="RZ149" s="128"/>
      <c r="SA149" s="128"/>
      <c r="SB149" s="128"/>
      <c r="SC149" s="128"/>
      <c r="SD149" s="128"/>
      <c r="SE149" s="128"/>
      <c r="SF149" s="128"/>
      <c r="SG149" s="128"/>
      <c r="SH149" s="128"/>
      <c r="SI149" s="128"/>
      <c r="SJ149" s="128"/>
      <c r="SK149" s="128"/>
      <c r="SL149" s="128"/>
      <c r="SM149" s="128"/>
      <c r="SN149" s="128"/>
      <c r="SO149" s="128"/>
      <c r="SP149" s="128"/>
      <c r="SQ149" s="128"/>
      <c r="SR149" s="128"/>
      <c r="SS149" s="128"/>
      <c r="ST149" s="128"/>
      <c r="SU149" s="128"/>
      <c r="SV149" s="128"/>
      <c r="SW149" s="128"/>
      <c r="SX149" s="128"/>
      <c r="SY149" s="128"/>
      <c r="SZ149" s="128"/>
      <c r="TA149" s="128"/>
      <c r="TB149" s="128"/>
      <c r="TC149" s="128"/>
      <c r="TD149" s="128"/>
      <c r="TE149" s="128"/>
      <c r="TF149" s="128"/>
      <c r="TG149" s="128"/>
      <c r="TH149" s="128"/>
      <c r="TI149" s="128"/>
      <c r="TJ149" s="128"/>
      <c r="TK149" s="128"/>
      <c r="TL149" s="128"/>
      <c r="TM149" s="128"/>
      <c r="TN149" s="128"/>
      <c r="TO149" s="128"/>
      <c r="TP149" s="128"/>
      <c r="TQ149" s="128"/>
      <c r="TR149" s="128"/>
      <c r="TS149" s="128"/>
      <c r="TT149" s="128"/>
      <c r="TU149" s="128"/>
      <c r="TV149" s="128"/>
      <c r="TW149" s="128"/>
      <c r="TX149" s="128"/>
      <c r="TY149" s="128"/>
      <c r="TZ149" s="128"/>
      <c r="UA149" s="128"/>
      <c r="UB149" s="128"/>
      <c r="UC149" s="128"/>
      <c r="UD149" s="128"/>
      <c r="UE149" s="128"/>
      <c r="UF149" s="128"/>
      <c r="UG149" s="128"/>
      <c r="UH149" s="128"/>
      <c r="UI149" s="128"/>
      <c r="UJ149" s="128"/>
      <c r="UK149" s="128"/>
      <c r="UL149" s="128"/>
      <c r="UM149" s="128"/>
      <c r="UN149" s="128"/>
      <c r="UO149" s="128"/>
      <c r="UP149" s="128"/>
      <c r="UQ149" s="128"/>
      <c r="UR149" s="128"/>
      <c r="US149" s="128"/>
      <c r="UT149" s="128"/>
      <c r="UU149" s="128"/>
      <c r="UV149" s="128"/>
      <c r="UW149" s="128"/>
      <c r="UX149" s="128"/>
      <c r="UY149" s="128"/>
      <c r="UZ149" s="128"/>
      <c r="VA149" s="128"/>
      <c r="VB149" s="128"/>
    </row>
    <row r="150" spans="1:574" x14ac:dyDescent="0.25">
      <c r="B150" s="70">
        <v>5.01</v>
      </c>
      <c r="C150" s="145" t="s">
        <v>353</v>
      </c>
      <c r="D150" s="71">
        <f t="shared" ref="D150:F150" si="155">SUM(D151:D158)</f>
        <v>397981246</v>
      </c>
      <c r="E150" s="71">
        <f t="shared" si="155"/>
        <v>301588000</v>
      </c>
      <c r="F150" s="144">
        <f t="shared" si="155"/>
        <v>699569246</v>
      </c>
      <c r="G150" s="144">
        <f t="shared" ref="G150:I150" si="156">SUM(G151:G158)</f>
        <v>46323414.600000001</v>
      </c>
      <c r="H150" s="144">
        <f t="shared" si="156"/>
        <v>63428357.539999999</v>
      </c>
      <c r="I150" s="72">
        <f t="shared" si="156"/>
        <v>636140888.45999992</v>
      </c>
      <c r="J150" s="73">
        <f t="shared" si="147"/>
        <v>0.9093322671019759</v>
      </c>
      <c r="L150" s="72">
        <f t="shared" ref="L150:O150" si="157">SUM(L151:L158)</f>
        <v>46323414.600000001</v>
      </c>
      <c r="M150" s="72">
        <f t="shared" si="157"/>
        <v>17104942.940000001</v>
      </c>
      <c r="N150" s="72">
        <f t="shared" si="157"/>
        <v>63428357.539999999</v>
      </c>
      <c r="O150" s="72">
        <f t="shared" si="157"/>
        <v>636140888.45999992</v>
      </c>
      <c r="P150" s="47"/>
    </row>
    <row r="151" spans="1:574" hidden="1" x14ac:dyDescent="0.25">
      <c r="A151" s="44"/>
      <c r="B151" s="74" t="s">
        <v>354</v>
      </c>
      <c r="C151" s="92" t="s">
        <v>355</v>
      </c>
      <c r="D151" s="76">
        <f>+'[5]Presupuesto 2020'!U151</f>
        <v>6000000</v>
      </c>
      <c r="E151" s="76">
        <f>+'[5]Programa I'!D151+'[5]Programa II'!D151+'[5]Programa III'!D151+'[5]Programa IV'!D151+'[5]Programa V'!D151</f>
        <v>46500000</v>
      </c>
      <c r="F151" s="89">
        <f t="shared" ref="F151:F158" si="158">SUM(D151:E151)</f>
        <v>52500000</v>
      </c>
      <c r="G151" s="89">
        <f>+'[5]Programa I'!F151+'[5]Programa II'!F151+'[5]Programa III'!F151+'[5]Programa IV'!F151+'[5]Programa V'!F151</f>
        <v>46104870.340000004</v>
      </c>
      <c r="H151" s="89">
        <f>+'[5]Total Programa'!U150</f>
        <v>46209518.160000004</v>
      </c>
      <c r="I151" s="89">
        <f t="shared" ref="I151:I158" si="159">+F151-H151</f>
        <v>6290481.8399999961</v>
      </c>
      <c r="J151" s="90">
        <f t="shared" si="147"/>
        <v>0.11981870171428564</v>
      </c>
      <c r="L151" s="89">
        <f>+'[5]Programa I'!K151+'[5]Programa II'!K151+'[5]Programa III'!K151+'[5]Programa IV'!K151+'[5]Programa V'!K151</f>
        <v>46104870.340000004</v>
      </c>
      <c r="M151" s="89">
        <f>+'[5]Programa I'!L151+'[5]Programa II'!L151+'[5]Programa III'!L151+'[5]Programa IV'!L151+'[5]Programa V'!L151</f>
        <v>104647.82</v>
      </c>
      <c r="N151" s="89">
        <f t="shared" ref="N151:N158" si="160">SUM(L151:M151)</f>
        <v>46209518.160000004</v>
      </c>
      <c r="O151" s="89">
        <f t="shared" ref="O151:O158" si="161">+F151-N151</f>
        <v>6290481.8399999961</v>
      </c>
      <c r="P151" s="47"/>
    </row>
    <row r="152" spans="1:574" hidden="1" x14ac:dyDescent="0.25">
      <c r="A152" s="44"/>
      <c r="B152" s="85" t="s">
        <v>356</v>
      </c>
      <c r="C152" s="92" t="s">
        <v>357</v>
      </c>
      <c r="D152" s="76">
        <f>+'[5]Presupuesto 2020'!U152</f>
        <v>180000000</v>
      </c>
      <c r="E152" s="76">
        <f>+'[5]Programa I'!D152+'[5]Programa II'!D152+'[5]Programa III'!D152+'[5]Programa IV'!D152+'[5]Programa V'!D152</f>
        <v>90000000</v>
      </c>
      <c r="F152" s="89">
        <f t="shared" si="158"/>
        <v>270000000</v>
      </c>
      <c r="G152" s="89">
        <f>+'[5]Programa I'!F152+'[5]Programa II'!F152+'[5]Programa III'!F152+'[5]Programa IV'!F152+'[5]Programa V'!F152</f>
        <v>0</v>
      </c>
      <c r="H152" s="89">
        <f>+'[5]Total Programa'!U151</f>
        <v>0</v>
      </c>
      <c r="I152" s="89">
        <f t="shared" si="159"/>
        <v>270000000</v>
      </c>
      <c r="J152" s="90">
        <f t="shared" si="147"/>
        <v>1</v>
      </c>
      <c r="L152" s="89">
        <f>+'[5]Programa I'!K152+'[5]Programa II'!K152+'[5]Programa III'!K152+'[5]Programa IV'!K152+'[5]Programa V'!K152</f>
        <v>0</v>
      </c>
      <c r="M152" s="89">
        <f>+'[5]Programa I'!L152+'[5]Programa II'!L152+'[5]Programa III'!L152+'[5]Programa IV'!L152+'[5]Programa V'!L152</f>
        <v>0</v>
      </c>
      <c r="N152" s="89">
        <f t="shared" si="160"/>
        <v>0</v>
      </c>
      <c r="O152" s="89">
        <f t="shared" si="161"/>
        <v>270000000</v>
      </c>
      <c r="P152" s="47"/>
    </row>
    <row r="153" spans="1:574" hidden="1" x14ac:dyDescent="0.25">
      <c r="A153" s="44"/>
      <c r="B153" s="74" t="s">
        <v>358</v>
      </c>
      <c r="C153" s="92" t="s">
        <v>359</v>
      </c>
      <c r="D153" s="76">
        <f>+'[5]Presupuesto 2020'!U153</f>
        <v>134018812</v>
      </c>
      <c r="E153" s="76">
        <f>+'[5]Programa I'!D153+'[5]Programa II'!D153+'[5]Programa III'!D153+'[5]Programa IV'!D153+'[5]Programa V'!D153</f>
        <v>47168000</v>
      </c>
      <c r="F153" s="89">
        <f t="shared" si="158"/>
        <v>181186812</v>
      </c>
      <c r="G153" s="89">
        <f>+'[5]Programa I'!F153+'[5]Programa II'!F153+'[5]Programa III'!F153+'[5]Programa IV'!F153+'[5]Programa V'!F153</f>
        <v>0</v>
      </c>
      <c r="H153" s="89">
        <f>+'[5]Total Programa'!U152</f>
        <v>682640.91</v>
      </c>
      <c r="I153" s="89">
        <f t="shared" si="159"/>
        <v>180504171.09</v>
      </c>
      <c r="J153" s="90">
        <f t="shared" si="147"/>
        <v>0.99623239184759216</v>
      </c>
      <c r="L153" s="89">
        <f>+'[5]Programa I'!K153+'[5]Programa II'!K153+'[5]Programa III'!K153+'[5]Programa IV'!K153+'[5]Programa V'!K153</f>
        <v>0</v>
      </c>
      <c r="M153" s="89">
        <f>+'[5]Programa I'!L153+'[5]Programa II'!L153+'[5]Programa III'!L153+'[5]Programa IV'!L153+'[5]Programa V'!L153</f>
        <v>682640.91</v>
      </c>
      <c r="N153" s="89">
        <f t="shared" si="160"/>
        <v>682640.91</v>
      </c>
      <c r="O153" s="89">
        <f t="shared" si="161"/>
        <v>180504171.09</v>
      </c>
      <c r="P153" s="47"/>
    </row>
    <row r="154" spans="1:574" hidden="1" x14ac:dyDescent="0.25">
      <c r="A154" s="44"/>
      <c r="B154" s="74" t="s">
        <v>360</v>
      </c>
      <c r="C154" s="92" t="s">
        <v>361</v>
      </c>
      <c r="D154" s="76">
        <f>+'[5]Presupuesto 2020'!U154</f>
        <v>41546526</v>
      </c>
      <c r="E154" s="76">
        <f>+'[5]Programa I'!D154+'[5]Programa II'!D154+'[5]Programa III'!D154+'[5]Programa IV'!D154+'[5]Programa V'!D154</f>
        <v>10000000</v>
      </c>
      <c r="F154" s="89">
        <f t="shared" si="158"/>
        <v>51546526</v>
      </c>
      <c r="G154" s="89">
        <f>+'[5]Programa I'!F154+'[5]Programa II'!F154+'[5]Programa III'!F154+'[5]Programa IV'!F154+'[5]Programa V'!F154</f>
        <v>0</v>
      </c>
      <c r="H154" s="89">
        <f>+'[5]Total Programa'!U153</f>
        <v>423286.69999999995</v>
      </c>
      <c r="I154" s="89">
        <f t="shared" si="159"/>
        <v>51123239.299999997</v>
      </c>
      <c r="J154" s="90">
        <f t="shared" si="147"/>
        <v>0.99178825940665716</v>
      </c>
      <c r="L154" s="89">
        <f>+'[5]Programa I'!K154+'[5]Programa II'!K154+'[5]Programa III'!K154+'[5]Programa IV'!K154+'[5]Programa V'!K154</f>
        <v>0</v>
      </c>
      <c r="M154" s="89">
        <f>+'[5]Programa I'!L154+'[5]Programa II'!L154+'[5]Programa III'!L154+'[5]Programa IV'!L154+'[5]Programa V'!L154</f>
        <v>423286.69999999995</v>
      </c>
      <c r="N154" s="89">
        <f t="shared" si="160"/>
        <v>423286.69999999995</v>
      </c>
      <c r="O154" s="89">
        <f t="shared" si="161"/>
        <v>51123239.299999997</v>
      </c>
      <c r="P154" s="47"/>
    </row>
    <row r="155" spans="1:574" hidden="1" x14ac:dyDescent="0.25">
      <c r="A155" s="44"/>
      <c r="B155" s="74" t="s">
        <v>362</v>
      </c>
      <c r="C155" s="92" t="s">
        <v>363</v>
      </c>
      <c r="D155" s="76">
        <f>+'[5]Presupuesto 2020'!U155</f>
        <v>31293868</v>
      </c>
      <c r="E155" s="76">
        <f>+'[5]Programa I'!D155+'[5]Programa II'!D155+'[5]Programa III'!D155+'[5]Programa IV'!D155+'[5]Programa V'!D155</f>
        <v>103620000</v>
      </c>
      <c r="F155" s="89">
        <f t="shared" si="158"/>
        <v>134913868</v>
      </c>
      <c r="G155" s="89">
        <f>+'[5]Programa I'!F155+'[5]Programa II'!F155+'[5]Programa III'!F155+'[5]Programa IV'!F155+'[5]Programa V'!F155</f>
        <v>0</v>
      </c>
      <c r="H155" s="89">
        <f>+'[5]Total Programa'!U154</f>
        <v>15894367.51</v>
      </c>
      <c r="I155" s="89">
        <f t="shared" si="159"/>
        <v>119019500.48999999</v>
      </c>
      <c r="J155" s="90">
        <f t="shared" si="147"/>
        <v>0.88218877906606308</v>
      </c>
      <c r="L155" s="89">
        <f>+'[5]Programa I'!K155+'[5]Programa II'!K155+'[5]Programa III'!K155+'[5]Programa IV'!K155+'[5]Programa V'!K155</f>
        <v>0</v>
      </c>
      <c r="M155" s="89">
        <f>+'[5]Programa I'!L155+'[5]Programa II'!L155+'[5]Programa III'!L155+'[5]Programa IV'!L155+'[5]Programa V'!L155</f>
        <v>15894367.51</v>
      </c>
      <c r="N155" s="89">
        <f t="shared" si="160"/>
        <v>15894367.51</v>
      </c>
      <c r="O155" s="89">
        <f t="shared" si="161"/>
        <v>119019500.48999999</v>
      </c>
      <c r="P155" s="47"/>
    </row>
    <row r="156" spans="1:574" hidden="1" x14ac:dyDescent="0.25">
      <c r="A156" s="44"/>
      <c r="B156" s="74" t="s">
        <v>364</v>
      </c>
      <c r="C156" s="92" t="s">
        <v>365</v>
      </c>
      <c r="D156" s="76">
        <f>+'[5]Presupuesto 2020'!U156</f>
        <v>500000</v>
      </c>
      <c r="E156" s="76">
        <f>+'[5]Programa I'!D156+'[5]Programa II'!D156+'[5]Programa III'!D156+'[5]Programa IV'!D156+'[5]Programa V'!D156</f>
        <v>3300000</v>
      </c>
      <c r="F156" s="89">
        <f t="shared" si="158"/>
        <v>3800000</v>
      </c>
      <c r="G156" s="89">
        <f>+'[5]Programa I'!F156+'[5]Programa II'!F156+'[5]Programa III'!F156+'[5]Programa IV'!F156+'[5]Programa V'!F156</f>
        <v>0</v>
      </c>
      <c r="H156" s="89">
        <f>+'[5]Total Programa'!U155</f>
        <v>0</v>
      </c>
      <c r="I156" s="89">
        <f t="shared" si="159"/>
        <v>3800000</v>
      </c>
      <c r="J156" s="90">
        <f t="shared" si="147"/>
        <v>1</v>
      </c>
      <c r="L156" s="89">
        <f>+'[5]Programa I'!K156+'[5]Programa II'!K156+'[5]Programa III'!K156+'[5]Programa IV'!K156+'[5]Programa V'!K156</f>
        <v>0</v>
      </c>
      <c r="M156" s="89">
        <f>+'[5]Programa I'!L156+'[5]Programa II'!L156+'[5]Programa III'!L156+'[5]Programa IV'!L156+'[5]Programa V'!L156</f>
        <v>0</v>
      </c>
      <c r="N156" s="89">
        <f t="shared" si="160"/>
        <v>0</v>
      </c>
      <c r="O156" s="89">
        <f t="shared" si="161"/>
        <v>3800000</v>
      </c>
      <c r="P156" s="47"/>
    </row>
    <row r="157" spans="1:574" hidden="1" x14ac:dyDescent="0.25">
      <c r="A157" s="44"/>
      <c r="B157" s="74" t="s">
        <v>366</v>
      </c>
      <c r="C157" s="92" t="s">
        <v>367</v>
      </c>
      <c r="D157" s="76">
        <f>+'[5]Presupuesto 2020'!U157</f>
        <v>450000</v>
      </c>
      <c r="E157" s="76">
        <f>+'[5]Programa I'!D157+'[5]Programa II'!D157+'[5]Programa III'!D157+'[5]Programa IV'!D157+'[5]Programa V'!D157</f>
        <v>1000000</v>
      </c>
      <c r="F157" s="89">
        <f t="shared" si="158"/>
        <v>1450000</v>
      </c>
      <c r="G157" s="89">
        <f>+'[5]Programa I'!F157+'[5]Programa II'!F157+'[5]Programa III'!F157+'[5]Programa IV'!F157+'[5]Programa V'!F157</f>
        <v>0</v>
      </c>
      <c r="H157" s="89">
        <f>+'[5]Total Programa'!U156</f>
        <v>0</v>
      </c>
      <c r="I157" s="89">
        <f t="shared" si="159"/>
        <v>1450000</v>
      </c>
      <c r="J157" s="90">
        <f t="shared" si="147"/>
        <v>1</v>
      </c>
      <c r="L157" s="89">
        <f>+'[5]Programa I'!K157+'[5]Programa II'!K157+'[5]Programa III'!K157+'[5]Programa IV'!K157+'[5]Programa V'!K157</f>
        <v>0</v>
      </c>
      <c r="M157" s="89">
        <f>+'[5]Programa I'!L157+'[5]Programa II'!L157+'[5]Programa III'!L157+'[5]Programa IV'!L157+'[5]Programa V'!L157</f>
        <v>0</v>
      </c>
      <c r="N157" s="89">
        <f t="shared" si="160"/>
        <v>0</v>
      </c>
      <c r="O157" s="89">
        <f t="shared" si="161"/>
        <v>1450000</v>
      </c>
      <c r="P157" s="47"/>
    </row>
    <row r="158" spans="1:574" hidden="1" x14ac:dyDescent="0.25">
      <c r="A158" s="44"/>
      <c r="B158" s="74" t="s">
        <v>368</v>
      </c>
      <c r="C158" s="92" t="s">
        <v>369</v>
      </c>
      <c r="D158" s="76">
        <f>+'[5]Presupuesto 2020'!U158</f>
        <v>4172040</v>
      </c>
      <c r="E158" s="76">
        <f>+'[5]Programa I'!D158+'[5]Programa II'!D158+'[5]Programa III'!D158+'[5]Programa IV'!D158+'[5]Programa V'!D158</f>
        <v>0</v>
      </c>
      <c r="F158" s="89">
        <f t="shared" si="158"/>
        <v>4172040</v>
      </c>
      <c r="G158" s="89">
        <f>+'[5]Programa I'!F158+'[5]Programa II'!F158+'[5]Programa III'!F158+'[5]Programa IV'!F158+'[5]Programa V'!F158</f>
        <v>218544.26</v>
      </c>
      <c r="H158" s="89">
        <f>+'[5]Total Programa'!U157</f>
        <v>218544.26</v>
      </c>
      <c r="I158" s="89">
        <f t="shared" si="159"/>
        <v>3953495.74</v>
      </c>
      <c r="J158" s="90">
        <f t="shared" si="147"/>
        <v>0.9476169308060326</v>
      </c>
      <c r="L158" s="89">
        <f>+'[5]Programa I'!K158+'[5]Programa II'!K158+'[5]Programa III'!K158+'[5]Programa IV'!K158+'[5]Programa V'!K158</f>
        <v>218544.26</v>
      </c>
      <c r="M158" s="89">
        <f>+'[5]Programa I'!L158+'[5]Programa II'!L158+'[5]Programa III'!L158+'[5]Programa IV'!L158+'[5]Programa V'!L158</f>
        <v>0</v>
      </c>
      <c r="N158" s="89">
        <f t="shared" si="160"/>
        <v>218544.26</v>
      </c>
      <c r="O158" s="89">
        <f t="shared" si="161"/>
        <v>3953495.74</v>
      </c>
      <c r="P158" s="47"/>
    </row>
    <row r="159" spans="1:574" x14ac:dyDescent="0.25">
      <c r="B159" s="70">
        <v>5.0199999999999996</v>
      </c>
      <c r="C159" s="145" t="s">
        <v>370</v>
      </c>
      <c r="D159" s="71">
        <f t="shared" ref="D159:O159" si="162">+D160</f>
        <v>5000000</v>
      </c>
      <c r="E159" s="71">
        <f t="shared" si="162"/>
        <v>15000000</v>
      </c>
      <c r="F159" s="144">
        <f t="shared" si="162"/>
        <v>20000000</v>
      </c>
      <c r="G159" s="144">
        <f t="shared" si="162"/>
        <v>0</v>
      </c>
      <c r="H159" s="144">
        <f t="shared" si="162"/>
        <v>0</v>
      </c>
      <c r="I159" s="72">
        <f t="shared" si="162"/>
        <v>20000000</v>
      </c>
      <c r="J159" s="73">
        <f t="shared" si="147"/>
        <v>1</v>
      </c>
      <c r="K159" s="79"/>
      <c r="L159" s="72">
        <f t="shared" si="162"/>
        <v>0</v>
      </c>
      <c r="M159" s="72">
        <f t="shared" si="162"/>
        <v>0</v>
      </c>
      <c r="N159" s="72">
        <f t="shared" si="162"/>
        <v>0</v>
      </c>
      <c r="O159" s="72">
        <f t="shared" si="162"/>
        <v>20000000</v>
      </c>
      <c r="P159" s="47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</row>
    <row r="160" spans="1:574" s="50" customFormat="1" hidden="1" x14ac:dyDescent="0.25">
      <c r="B160" s="74" t="s">
        <v>371</v>
      </c>
      <c r="C160" s="91" t="s">
        <v>372</v>
      </c>
      <c r="D160" s="76">
        <f>+'[5]Presupuesto 2020'!U160</f>
        <v>5000000</v>
      </c>
      <c r="E160" s="76">
        <f>+'[5]Programa I'!D160+'[5]Programa II'!D160+'[5]Programa III'!D160+'[5]Programa IV'!D160+'[5]Programa V'!D160</f>
        <v>15000000</v>
      </c>
      <c r="F160" s="89">
        <f>SUM(D160:E160)</f>
        <v>20000000</v>
      </c>
      <c r="G160" s="89">
        <f>+'[5]Programa I'!F160+'[5]Programa II'!F160+'[5]Programa III'!F160+'[5]Programa IV'!F160+'[5]Programa V'!F160</f>
        <v>0</v>
      </c>
      <c r="H160" s="89">
        <f>+'[5]Total Programa'!U159</f>
        <v>0</v>
      </c>
      <c r="I160" s="89">
        <f>+F160-H160</f>
        <v>20000000</v>
      </c>
      <c r="J160" s="90">
        <f t="shared" si="147"/>
        <v>1</v>
      </c>
      <c r="K160" s="49"/>
      <c r="L160" s="89">
        <f>+'[5]Programa I'!K160+'[5]Programa II'!K160+'[5]Programa III'!K160+'[5]Programa IV'!K160+'[5]Programa V'!K160</f>
        <v>0</v>
      </c>
      <c r="M160" s="89">
        <f>+'[5]Programa I'!L160+'[5]Programa II'!L160+'[5]Programa III'!L160+'[5]Programa IV'!L160+'[5]Programa V'!L160</f>
        <v>0</v>
      </c>
      <c r="N160" s="89">
        <f>SUM(L160:M160)</f>
        <v>0</v>
      </c>
      <c r="O160" s="89">
        <f>+F160-N160</f>
        <v>20000000</v>
      </c>
      <c r="P160" s="47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  <c r="GG160" s="128"/>
      <c r="GH160" s="128"/>
      <c r="GI160" s="128"/>
      <c r="GJ160" s="128"/>
      <c r="GK160" s="128"/>
      <c r="GL160" s="128"/>
      <c r="GM160" s="128"/>
      <c r="GN160" s="128"/>
      <c r="GO160" s="128"/>
      <c r="GP160" s="128"/>
      <c r="GQ160" s="128"/>
      <c r="GR160" s="128"/>
      <c r="GS160" s="128"/>
      <c r="GT160" s="128"/>
      <c r="GU160" s="128"/>
      <c r="GV160" s="128"/>
      <c r="GW160" s="128"/>
      <c r="GX160" s="128"/>
      <c r="GY160" s="128"/>
      <c r="GZ160" s="128"/>
      <c r="HA160" s="128"/>
      <c r="HB160" s="128"/>
      <c r="HC160" s="128"/>
      <c r="HD160" s="128"/>
      <c r="HE160" s="128"/>
      <c r="HF160" s="128"/>
      <c r="HG160" s="128"/>
      <c r="HH160" s="128"/>
      <c r="HI160" s="128"/>
      <c r="HJ160" s="128"/>
      <c r="HK160" s="128"/>
      <c r="HL160" s="128"/>
      <c r="HM160" s="128"/>
      <c r="HN160" s="128"/>
      <c r="HO160" s="128"/>
      <c r="HP160" s="128"/>
      <c r="HQ160" s="128"/>
      <c r="HR160" s="128"/>
      <c r="HS160" s="128"/>
      <c r="HT160" s="128"/>
      <c r="HU160" s="128"/>
      <c r="HV160" s="128"/>
      <c r="HW160" s="128"/>
      <c r="HX160" s="128"/>
      <c r="HY160" s="128"/>
      <c r="HZ160" s="128"/>
      <c r="IA160" s="128"/>
      <c r="IB160" s="128"/>
      <c r="IC160" s="128"/>
      <c r="ID160" s="128"/>
      <c r="IE160" s="128"/>
      <c r="IF160" s="128"/>
      <c r="IG160" s="128"/>
      <c r="IH160" s="128"/>
      <c r="II160" s="128"/>
      <c r="IJ160" s="128"/>
      <c r="IK160" s="128"/>
      <c r="IL160" s="128"/>
      <c r="IM160" s="128"/>
      <c r="IN160" s="128"/>
      <c r="IO160" s="128"/>
      <c r="IP160" s="128"/>
      <c r="IQ160" s="128"/>
      <c r="IR160" s="128"/>
      <c r="IS160" s="128"/>
      <c r="IT160" s="128"/>
      <c r="IU160" s="128"/>
      <c r="IV160" s="128"/>
      <c r="IW160" s="128"/>
      <c r="IX160" s="128"/>
      <c r="IY160" s="128"/>
      <c r="IZ160" s="128"/>
      <c r="JA160" s="128"/>
      <c r="JB160" s="128"/>
      <c r="JC160" s="128"/>
      <c r="JD160" s="128"/>
      <c r="JE160" s="128"/>
      <c r="JF160" s="128"/>
      <c r="JG160" s="128"/>
      <c r="JH160" s="128"/>
      <c r="JI160" s="128"/>
      <c r="JJ160" s="128"/>
      <c r="JK160" s="128"/>
      <c r="JL160" s="128"/>
      <c r="JM160" s="128"/>
      <c r="JN160" s="128"/>
      <c r="JO160" s="128"/>
      <c r="JP160" s="128"/>
      <c r="JQ160" s="128"/>
      <c r="JR160" s="128"/>
      <c r="JS160" s="128"/>
      <c r="JT160" s="128"/>
      <c r="JU160" s="128"/>
      <c r="JV160" s="128"/>
      <c r="JW160" s="128"/>
      <c r="JX160" s="128"/>
      <c r="JY160" s="128"/>
      <c r="JZ160" s="128"/>
      <c r="KA160" s="128"/>
      <c r="KB160" s="128"/>
      <c r="KC160" s="128"/>
      <c r="KD160" s="128"/>
      <c r="KE160" s="128"/>
      <c r="KF160" s="128"/>
      <c r="KG160" s="128"/>
      <c r="KH160" s="128"/>
      <c r="KI160" s="128"/>
      <c r="KJ160" s="128"/>
      <c r="KK160" s="128"/>
      <c r="KL160" s="128"/>
      <c r="KM160" s="128"/>
      <c r="KN160" s="128"/>
      <c r="KO160" s="128"/>
      <c r="KP160" s="128"/>
      <c r="KQ160" s="128"/>
      <c r="KR160" s="128"/>
      <c r="KS160" s="128"/>
      <c r="KT160" s="128"/>
      <c r="KU160" s="128"/>
      <c r="KV160" s="128"/>
      <c r="KW160" s="128"/>
      <c r="KX160" s="128"/>
      <c r="KY160" s="128"/>
      <c r="KZ160" s="128"/>
      <c r="LA160" s="128"/>
      <c r="LB160" s="128"/>
      <c r="LC160" s="128"/>
      <c r="LD160" s="128"/>
      <c r="LE160" s="128"/>
      <c r="LF160" s="128"/>
      <c r="LG160" s="128"/>
      <c r="LH160" s="128"/>
      <c r="LI160" s="128"/>
      <c r="LJ160" s="128"/>
      <c r="LK160" s="128"/>
      <c r="LL160" s="128"/>
      <c r="LM160" s="128"/>
      <c r="LN160" s="128"/>
      <c r="LO160" s="128"/>
      <c r="LP160" s="128"/>
      <c r="LQ160" s="128"/>
      <c r="LR160" s="128"/>
      <c r="LS160" s="128"/>
      <c r="LT160" s="128"/>
      <c r="LU160" s="128"/>
      <c r="LV160" s="128"/>
      <c r="LW160" s="128"/>
      <c r="LX160" s="128"/>
      <c r="LY160" s="128"/>
      <c r="LZ160" s="128"/>
      <c r="MA160" s="128"/>
      <c r="MB160" s="128"/>
      <c r="MC160" s="128"/>
      <c r="MD160" s="128"/>
      <c r="ME160" s="128"/>
      <c r="MF160" s="128"/>
      <c r="MG160" s="128"/>
      <c r="MH160" s="128"/>
      <c r="MI160" s="128"/>
      <c r="MJ160" s="128"/>
      <c r="MK160" s="128"/>
      <c r="ML160" s="128"/>
      <c r="MM160" s="128"/>
      <c r="MN160" s="128"/>
      <c r="MO160" s="128"/>
      <c r="MP160" s="128"/>
      <c r="MQ160" s="128"/>
      <c r="MR160" s="128"/>
      <c r="MS160" s="128"/>
      <c r="MT160" s="128"/>
      <c r="MU160" s="128"/>
      <c r="MV160" s="128"/>
      <c r="MW160" s="128"/>
      <c r="MX160" s="128"/>
      <c r="MY160" s="128"/>
      <c r="MZ160" s="128"/>
      <c r="NA160" s="128"/>
      <c r="NB160" s="128"/>
      <c r="NC160" s="128"/>
      <c r="ND160" s="128"/>
      <c r="NE160" s="128"/>
      <c r="NF160" s="128"/>
      <c r="NG160" s="128"/>
      <c r="NH160" s="128"/>
      <c r="NI160" s="128"/>
      <c r="NJ160" s="128"/>
      <c r="NK160" s="128"/>
      <c r="NL160" s="128"/>
      <c r="NM160" s="128"/>
      <c r="NN160" s="128"/>
      <c r="NO160" s="128"/>
      <c r="NP160" s="128"/>
      <c r="NQ160" s="128"/>
      <c r="NR160" s="128"/>
      <c r="NS160" s="128"/>
      <c r="NT160" s="128"/>
      <c r="NU160" s="128"/>
      <c r="NV160" s="128"/>
      <c r="NW160" s="128"/>
      <c r="NX160" s="128"/>
      <c r="NY160" s="128"/>
      <c r="NZ160" s="128"/>
      <c r="OA160" s="128"/>
      <c r="OB160" s="128"/>
      <c r="OC160" s="128"/>
      <c r="OD160" s="128"/>
      <c r="OE160" s="128"/>
      <c r="OF160" s="128"/>
      <c r="OG160" s="128"/>
      <c r="OH160" s="128"/>
      <c r="OI160" s="128"/>
      <c r="OJ160" s="128"/>
      <c r="OK160" s="128"/>
      <c r="OL160" s="128"/>
      <c r="OM160" s="128"/>
      <c r="ON160" s="128"/>
      <c r="OO160" s="128"/>
      <c r="OP160" s="128"/>
      <c r="OQ160" s="128"/>
      <c r="OR160" s="128"/>
      <c r="OS160" s="128"/>
      <c r="OT160" s="128"/>
      <c r="OU160" s="128"/>
      <c r="OV160" s="128"/>
      <c r="OW160" s="128"/>
      <c r="OX160" s="128"/>
      <c r="OY160" s="128"/>
      <c r="OZ160" s="128"/>
      <c r="PA160" s="128"/>
      <c r="PB160" s="128"/>
      <c r="PC160" s="128"/>
      <c r="PD160" s="128"/>
      <c r="PE160" s="128"/>
      <c r="PF160" s="128"/>
      <c r="PG160" s="128"/>
      <c r="PH160" s="128"/>
      <c r="PI160" s="128"/>
      <c r="PJ160" s="128"/>
      <c r="PK160" s="128"/>
      <c r="PL160" s="128"/>
      <c r="PM160" s="128"/>
      <c r="PN160" s="128"/>
      <c r="PO160" s="128"/>
      <c r="PP160" s="128"/>
      <c r="PQ160" s="128"/>
      <c r="PR160" s="128"/>
      <c r="PS160" s="128"/>
      <c r="PT160" s="128"/>
      <c r="PU160" s="128"/>
      <c r="PV160" s="128"/>
      <c r="PW160" s="128"/>
      <c r="PX160" s="128"/>
      <c r="PY160" s="128"/>
      <c r="PZ160" s="128"/>
      <c r="QA160" s="128"/>
      <c r="QB160" s="128"/>
      <c r="QC160" s="128"/>
      <c r="QD160" s="128"/>
      <c r="QE160" s="128"/>
      <c r="QF160" s="128"/>
      <c r="QG160" s="128"/>
      <c r="QH160" s="128"/>
      <c r="QI160" s="128"/>
      <c r="QJ160" s="128"/>
      <c r="QK160" s="128"/>
      <c r="QL160" s="128"/>
      <c r="QM160" s="128"/>
      <c r="QN160" s="128"/>
      <c r="QO160" s="128"/>
      <c r="QP160" s="128"/>
      <c r="QQ160" s="128"/>
      <c r="QR160" s="128"/>
      <c r="QS160" s="128"/>
      <c r="QT160" s="128"/>
      <c r="QU160" s="128"/>
      <c r="QV160" s="128"/>
      <c r="QW160" s="128"/>
      <c r="QX160" s="128"/>
      <c r="QY160" s="128"/>
      <c r="QZ160" s="128"/>
      <c r="RA160" s="128"/>
      <c r="RB160" s="128"/>
      <c r="RC160" s="128"/>
      <c r="RD160" s="128"/>
      <c r="RE160" s="128"/>
      <c r="RF160" s="128"/>
      <c r="RG160" s="128"/>
      <c r="RH160" s="128"/>
      <c r="RI160" s="128"/>
      <c r="RJ160" s="128"/>
      <c r="RK160" s="128"/>
      <c r="RL160" s="128"/>
      <c r="RM160" s="128"/>
      <c r="RN160" s="128"/>
      <c r="RO160" s="128"/>
      <c r="RP160" s="128"/>
      <c r="RQ160" s="128"/>
      <c r="RR160" s="128"/>
      <c r="RS160" s="128"/>
      <c r="RT160" s="128"/>
      <c r="RU160" s="128"/>
      <c r="RV160" s="128"/>
      <c r="RW160" s="128"/>
      <c r="RX160" s="128"/>
      <c r="RY160" s="128"/>
      <c r="RZ160" s="128"/>
      <c r="SA160" s="128"/>
      <c r="SB160" s="128"/>
      <c r="SC160" s="128"/>
      <c r="SD160" s="128"/>
      <c r="SE160" s="128"/>
      <c r="SF160" s="128"/>
      <c r="SG160" s="128"/>
      <c r="SH160" s="128"/>
      <c r="SI160" s="128"/>
      <c r="SJ160" s="128"/>
      <c r="SK160" s="128"/>
      <c r="SL160" s="128"/>
      <c r="SM160" s="128"/>
      <c r="SN160" s="128"/>
      <c r="SO160" s="128"/>
      <c r="SP160" s="128"/>
      <c r="SQ160" s="128"/>
      <c r="SR160" s="128"/>
      <c r="SS160" s="128"/>
      <c r="ST160" s="128"/>
      <c r="SU160" s="128"/>
      <c r="SV160" s="128"/>
      <c r="SW160" s="128"/>
      <c r="SX160" s="128"/>
      <c r="SY160" s="128"/>
      <c r="SZ160" s="128"/>
      <c r="TA160" s="128"/>
      <c r="TB160" s="128"/>
      <c r="TC160" s="128"/>
      <c r="TD160" s="128"/>
      <c r="TE160" s="128"/>
      <c r="TF160" s="128"/>
      <c r="TG160" s="128"/>
      <c r="TH160" s="128"/>
      <c r="TI160" s="128"/>
      <c r="TJ160" s="128"/>
      <c r="TK160" s="128"/>
      <c r="TL160" s="128"/>
      <c r="TM160" s="128"/>
      <c r="TN160" s="128"/>
      <c r="TO160" s="128"/>
      <c r="TP160" s="128"/>
      <c r="TQ160" s="128"/>
      <c r="TR160" s="128"/>
      <c r="TS160" s="128"/>
      <c r="TT160" s="128"/>
      <c r="TU160" s="128"/>
      <c r="TV160" s="128"/>
      <c r="TW160" s="128"/>
      <c r="TX160" s="128"/>
      <c r="TY160" s="128"/>
      <c r="TZ160" s="128"/>
      <c r="UA160" s="128"/>
      <c r="UB160" s="128"/>
      <c r="UC160" s="128"/>
      <c r="UD160" s="128"/>
      <c r="UE160" s="128"/>
      <c r="UF160" s="128"/>
      <c r="UG160" s="128"/>
      <c r="UH160" s="128"/>
      <c r="UI160" s="128"/>
      <c r="UJ160" s="128"/>
      <c r="UK160" s="128"/>
      <c r="UL160" s="128"/>
      <c r="UM160" s="128"/>
      <c r="UN160" s="128"/>
      <c r="UO160" s="128"/>
      <c r="UP160" s="128"/>
      <c r="UQ160" s="128"/>
      <c r="UR160" s="128"/>
      <c r="US160" s="128"/>
      <c r="UT160" s="128"/>
      <c r="UU160" s="128"/>
      <c r="UV160" s="128"/>
      <c r="UW160" s="128"/>
      <c r="UX160" s="128"/>
      <c r="UY160" s="128"/>
      <c r="UZ160" s="128"/>
      <c r="VA160" s="128"/>
      <c r="VB160" s="128"/>
    </row>
    <row r="161" spans="1:574" x14ac:dyDescent="0.25">
      <c r="B161" s="70">
        <v>5.99</v>
      </c>
      <c r="C161" s="145" t="s">
        <v>373</v>
      </c>
      <c r="D161" s="71">
        <f>+D162</f>
        <v>433748296</v>
      </c>
      <c r="E161" s="71">
        <f>+E162</f>
        <v>97427920</v>
      </c>
      <c r="F161" s="144">
        <f t="shared" ref="F161:O161" si="163">+F162</f>
        <v>531176216</v>
      </c>
      <c r="G161" s="144">
        <f t="shared" si="163"/>
        <v>12327176.449999999</v>
      </c>
      <c r="H161" s="144">
        <f t="shared" si="163"/>
        <v>13008194.959999999</v>
      </c>
      <c r="I161" s="72">
        <f t="shared" si="163"/>
        <v>518168021.04000002</v>
      </c>
      <c r="J161" s="73">
        <f t="shared" si="147"/>
        <v>0.97551058468325702</v>
      </c>
      <c r="K161" s="79"/>
      <c r="L161" s="72">
        <f t="shared" si="163"/>
        <v>12327176.449999999</v>
      </c>
      <c r="M161" s="72">
        <f t="shared" si="163"/>
        <v>681018.51</v>
      </c>
      <c r="N161" s="72">
        <f t="shared" si="163"/>
        <v>13008194.959999999</v>
      </c>
      <c r="O161" s="72">
        <f t="shared" si="163"/>
        <v>518168021.04000002</v>
      </c>
      <c r="P161" s="47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</row>
    <row r="162" spans="1:574" s="50" customFormat="1" hidden="1" x14ac:dyDescent="0.25">
      <c r="B162" s="74" t="s">
        <v>374</v>
      </c>
      <c r="C162" s="91" t="s">
        <v>375</v>
      </c>
      <c r="D162" s="76">
        <f>+'[5]Presupuesto 2020'!U162</f>
        <v>433748296</v>
      </c>
      <c r="E162" s="76">
        <f>+'[5]Programa I'!D162+'[5]Programa II'!D162+'[5]Programa III'!D162+'[5]Programa IV'!D162+'[5]Programa V'!D162</f>
        <v>97427920</v>
      </c>
      <c r="F162" s="89">
        <f>SUM(D162:E162)</f>
        <v>531176216</v>
      </c>
      <c r="G162" s="89">
        <f>+'[5]Programa I'!F162+'[5]Programa II'!F162+'[5]Programa III'!F162+'[5]Programa IV'!F162+'[5]Programa V'!F162</f>
        <v>12327176.449999999</v>
      </c>
      <c r="H162" s="89">
        <f>+'[5]Total Programa'!U161</f>
        <v>13008194.959999999</v>
      </c>
      <c r="I162" s="89">
        <f>+F162-H162</f>
        <v>518168021.04000002</v>
      </c>
      <c r="J162" s="90">
        <f t="shared" si="147"/>
        <v>0.97551058468325702</v>
      </c>
      <c r="K162" s="49"/>
      <c r="L162" s="89">
        <f>+'[5]Programa I'!K162+'[5]Programa II'!K162+'[5]Programa III'!K162+'[5]Programa IV'!K162+'[5]Programa V'!K162</f>
        <v>12327176.449999999</v>
      </c>
      <c r="M162" s="89">
        <f>+'[5]Programa I'!L162+'[5]Programa II'!L162+'[5]Programa III'!L162+'[5]Programa IV'!L162+'[5]Programa V'!L162</f>
        <v>681018.51</v>
      </c>
      <c r="N162" s="89">
        <f>SUM(L162:M162)</f>
        <v>13008194.959999999</v>
      </c>
      <c r="O162" s="89">
        <f>+F162-N162</f>
        <v>518168021.04000002</v>
      </c>
      <c r="P162" s="47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  <c r="GG162" s="128"/>
      <c r="GH162" s="128"/>
      <c r="GI162" s="128"/>
      <c r="GJ162" s="128"/>
      <c r="GK162" s="128"/>
      <c r="GL162" s="128"/>
      <c r="GM162" s="128"/>
      <c r="GN162" s="128"/>
      <c r="GO162" s="128"/>
      <c r="GP162" s="128"/>
      <c r="GQ162" s="128"/>
      <c r="GR162" s="128"/>
      <c r="GS162" s="128"/>
      <c r="GT162" s="128"/>
      <c r="GU162" s="128"/>
      <c r="GV162" s="128"/>
      <c r="GW162" s="128"/>
      <c r="GX162" s="128"/>
      <c r="GY162" s="128"/>
      <c r="GZ162" s="128"/>
      <c r="HA162" s="128"/>
      <c r="HB162" s="128"/>
      <c r="HC162" s="128"/>
      <c r="HD162" s="128"/>
      <c r="HE162" s="128"/>
      <c r="HF162" s="128"/>
      <c r="HG162" s="128"/>
      <c r="HH162" s="128"/>
      <c r="HI162" s="128"/>
      <c r="HJ162" s="128"/>
      <c r="HK162" s="128"/>
      <c r="HL162" s="128"/>
      <c r="HM162" s="128"/>
      <c r="HN162" s="128"/>
      <c r="HO162" s="128"/>
      <c r="HP162" s="128"/>
      <c r="HQ162" s="128"/>
      <c r="HR162" s="128"/>
      <c r="HS162" s="128"/>
      <c r="HT162" s="128"/>
      <c r="HU162" s="128"/>
      <c r="HV162" s="128"/>
      <c r="HW162" s="128"/>
      <c r="HX162" s="128"/>
      <c r="HY162" s="128"/>
      <c r="HZ162" s="128"/>
      <c r="IA162" s="128"/>
      <c r="IB162" s="128"/>
      <c r="IC162" s="128"/>
      <c r="ID162" s="128"/>
      <c r="IE162" s="128"/>
      <c r="IF162" s="128"/>
      <c r="IG162" s="128"/>
      <c r="IH162" s="128"/>
      <c r="II162" s="128"/>
      <c r="IJ162" s="128"/>
      <c r="IK162" s="128"/>
      <c r="IL162" s="128"/>
      <c r="IM162" s="128"/>
      <c r="IN162" s="128"/>
      <c r="IO162" s="128"/>
      <c r="IP162" s="128"/>
      <c r="IQ162" s="128"/>
      <c r="IR162" s="128"/>
      <c r="IS162" s="128"/>
      <c r="IT162" s="128"/>
      <c r="IU162" s="128"/>
      <c r="IV162" s="128"/>
      <c r="IW162" s="128"/>
      <c r="IX162" s="128"/>
      <c r="IY162" s="128"/>
      <c r="IZ162" s="128"/>
      <c r="JA162" s="128"/>
      <c r="JB162" s="128"/>
      <c r="JC162" s="128"/>
      <c r="JD162" s="128"/>
      <c r="JE162" s="128"/>
      <c r="JF162" s="128"/>
      <c r="JG162" s="128"/>
      <c r="JH162" s="128"/>
      <c r="JI162" s="128"/>
      <c r="JJ162" s="128"/>
      <c r="JK162" s="128"/>
      <c r="JL162" s="128"/>
      <c r="JM162" s="128"/>
      <c r="JN162" s="128"/>
      <c r="JO162" s="128"/>
      <c r="JP162" s="128"/>
      <c r="JQ162" s="128"/>
      <c r="JR162" s="128"/>
      <c r="JS162" s="128"/>
      <c r="JT162" s="128"/>
      <c r="JU162" s="128"/>
      <c r="JV162" s="128"/>
      <c r="JW162" s="128"/>
      <c r="JX162" s="128"/>
      <c r="JY162" s="128"/>
      <c r="JZ162" s="128"/>
      <c r="KA162" s="128"/>
      <c r="KB162" s="128"/>
      <c r="KC162" s="128"/>
      <c r="KD162" s="128"/>
      <c r="KE162" s="128"/>
      <c r="KF162" s="128"/>
      <c r="KG162" s="128"/>
      <c r="KH162" s="128"/>
      <c r="KI162" s="128"/>
      <c r="KJ162" s="128"/>
      <c r="KK162" s="128"/>
      <c r="KL162" s="128"/>
      <c r="KM162" s="128"/>
      <c r="KN162" s="128"/>
      <c r="KO162" s="128"/>
      <c r="KP162" s="128"/>
      <c r="KQ162" s="128"/>
      <c r="KR162" s="128"/>
      <c r="KS162" s="128"/>
      <c r="KT162" s="128"/>
      <c r="KU162" s="128"/>
      <c r="KV162" s="128"/>
      <c r="KW162" s="128"/>
      <c r="KX162" s="128"/>
      <c r="KY162" s="128"/>
      <c r="KZ162" s="128"/>
      <c r="LA162" s="128"/>
      <c r="LB162" s="128"/>
      <c r="LC162" s="128"/>
      <c r="LD162" s="128"/>
      <c r="LE162" s="128"/>
      <c r="LF162" s="128"/>
      <c r="LG162" s="128"/>
      <c r="LH162" s="128"/>
      <c r="LI162" s="128"/>
      <c r="LJ162" s="128"/>
      <c r="LK162" s="128"/>
      <c r="LL162" s="128"/>
      <c r="LM162" s="128"/>
      <c r="LN162" s="128"/>
      <c r="LO162" s="128"/>
      <c r="LP162" s="128"/>
      <c r="LQ162" s="128"/>
      <c r="LR162" s="128"/>
      <c r="LS162" s="128"/>
      <c r="LT162" s="128"/>
      <c r="LU162" s="128"/>
      <c r="LV162" s="128"/>
      <c r="LW162" s="128"/>
      <c r="LX162" s="128"/>
      <c r="LY162" s="128"/>
      <c r="LZ162" s="128"/>
      <c r="MA162" s="128"/>
      <c r="MB162" s="128"/>
      <c r="MC162" s="128"/>
      <c r="MD162" s="128"/>
      <c r="ME162" s="128"/>
      <c r="MF162" s="128"/>
      <c r="MG162" s="128"/>
      <c r="MH162" s="128"/>
      <c r="MI162" s="128"/>
      <c r="MJ162" s="128"/>
      <c r="MK162" s="128"/>
      <c r="ML162" s="128"/>
      <c r="MM162" s="128"/>
      <c r="MN162" s="128"/>
      <c r="MO162" s="128"/>
      <c r="MP162" s="128"/>
      <c r="MQ162" s="128"/>
      <c r="MR162" s="128"/>
      <c r="MS162" s="128"/>
      <c r="MT162" s="128"/>
      <c r="MU162" s="128"/>
      <c r="MV162" s="128"/>
      <c r="MW162" s="128"/>
      <c r="MX162" s="128"/>
      <c r="MY162" s="128"/>
      <c r="MZ162" s="128"/>
      <c r="NA162" s="128"/>
      <c r="NB162" s="128"/>
      <c r="NC162" s="128"/>
      <c r="ND162" s="128"/>
      <c r="NE162" s="128"/>
      <c r="NF162" s="128"/>
      <c r="NG162" s="128"/>
      <c r="NH162" s="128"/>
      <c r="NI162" s="128"/>
      <c r="NJ162" s="128"/>
      <c r="NK162" s="128"/>
      <c r="NL162" s="128"/>
      <c r="NM162" s="128"/>
      <c r="NN162" s="128"/>
      <c r="NO162" s="128"/>
      <c r="NP162" s="128"/>
      <c r="NQ162" s="128"/>
      <c r="NR162" s="128"/>
      <c r="NS162" s="128"/>
      <c r="NT162" s="128"/>
      <c r="NU162" s="128"/>
      <c r="NV162" s="128"/>
      <c r="NW162" s="128"/>
      <c r="NX162" s="128"/>
      <c r="NY162" s="128"/>
      <c r="NZ162" s="128"/>
      <c r="OA162" s="128"/>
      <c r="OB162" s="128"/>
      <c r="OC162" s="128"/>
      <c r="OD162" s="128"/>
      <c r="OE162" s="128"/>
      <c r="OF162" s="128"/>
      <c r="OG162" s="128"/>
      <c r="OH162" s="128"/>
      <c r="OI162" s="128"/>
      <c r="OJ162" s="128"/>
      <c r="OK162" s="128"/>
      <c r="OL162" s="128"/>
      <c r="OM162" s="128"/>
      <c r="ON162" s="128"/>
      <c r="OO162" s="128"/>
      <c r="OP162" s="128"/>
      <c r="OQ162" s="128"/>
      <c r="OR162" s="128"/>
      <c r="OS162" s="128"/>
      <c r="OT162" s="128"/>
      <c r="OU162" s="128"/>
      <c r="OV162" s="128"/>
      <c r="OW162" s="128"/>
      <c r="OX162" s="128"/>
      <c r="OY162" s="128"/>
      <c r="OZ162" s="128"/>
      <c r="PA162" s="128"/>
      <c r="PB162" s="128"/>
      <c r="PC162" s="128"/>
      <c r="PD162" s="128"/>
      <c r="PE162" s="128"/>
      <c r="PF162" s="128"/>
      <c r="PG162" s="128"/>
      <c r="PH162" s="128"/>
      <c r="PI162" s="128"/>
      <c r="PJ162" s="128"/>
      <c r="PK162" s="128"/>
      <c r="PL162" s="128"/>
      <c r="PM162" s="128"/>
      <c r="PN162" s="128"/>
      <c r="PO162" s="128"/>
      <c r="PP162" s="128"/>
      <c r="PQ162" s="128"/>
      <c r="PR162" s="128"/>
      <c r="PS162" s="128"/>
      <c r="PT162" s="128"/>
      <c r="PU162" s="128"/>
      <c r="PV162" s="128"/>
      <c r="PW162" s="128"/>
      <c r="PX162" s="128"/>
      <c r="PY162" s="128"/>
      <c r="PZ162" s="128"/>
      <c r="QA162" s="128"/>
      <c r="QB162" s="128"/>
      <c r="QC162" s="128"/>
      <c r="QD162" s="128"/>
      <c r="QE162" s="128"/>
      <c r="QF162" s="128"/>
      <c r="QG162" s="128"/>
      <c r="QH162" s="128"/>
      <c r="QI162" s="128"/>
      <c r="QJ162" s="128"/>
      <c r="QK162" s="128"/>
      <c r="QL162" s="128"/>
      <c r="QM162" s="128"/>
      <c r="QN162" s="128"/>
      <c r="QO162" s="128"/>
      <c r="QP162" s="128"/>
      <c r="QQ162" s="128"/>
      <c r="QR162" s="128"/>
      <c r="QS162" s="128"/>
      <c r="QT162" s="128"/>
      <c r="QU162" s="128"/>
      <c r="QV162" s="128"/>
      <c r="QW162" s="128"/>
      <c r="QX162" s="128"/>
      <c r="QY162" s="128"/>
      <c r="QZ162" s="128"/>
      <c r="RA162" s="128"/>
      <c r="RB162" s="128"/>
      <c r="RC162" s="128"/>
      <c r="RD162" s="128"/>
      <c r="RE162" s="128"/>
      <c r="RF162" s="128"/>
      <c r="RG162" s="128"/>
      <c r="RH162" s="128"/>
      <c r="RI162" s="128"/>
      <c r="RJ162" s="128"/>
      <c r="RK162" s="128"/>
      <c r="RL162" s="128"/>
      <c r="RM162" s="128"/>
      <c r="RN162" s="128"/>
      <c r="RO162" s="128"/>
      <c r="RP162" s="128"/>
      <c r="RQ162" s="128"/>
      <c r="RR162" s="128"/>
      <c r="RS162" s="128"/>
      <c r="RT162" s="128"/>
      <c r="RU162" s="128"/>
      <c r="RV162" s="128"/>
      <c r="RW162" s="128"/>
      <c r="RX162" s="128"/>
      <c r="RY162" s="128"/>
      <c r="RZ162" s="128"/>
      <c r="SA162" s="128"/>
      <c r="SB162" s="128"/>
      <c r="SC162" s="128"/>
      <c r="SD162" s="128"/>
      <c r="SE162" s="128"/>
      <c r="SF162" s="128"/>
      <c r="SG162" s="128"/>
      <c r="SH162" s="128"/>
      <c r="SI162" s="128"/>
      <c r="SJ162" s="128"/>
      <c r="SK162" s="128"/>
      <c r="SL162" s="128"/>
      <c r="SM162" s="128"/>
      <c r="SN162" s="128"/>
      <c r="SO162" s="128"/>
      <c r="SP162" s="128"/>
      <c r="SQ162" s="128"/>
      <c r="SR162" s="128"/>
      <c r="SS162" s="128"/>
      <c r="ST162" s="128"/>
      <c r="SU162" s="128"/>
      <c r="SV162" s="128"/>
      <c r="SW162" s="128"/>
      <c r="SX162" s="128"/>
      <c r="SY162" s="128"/>
      <c r="SZ162" s="128"/>
      <c r="TA162" s="128"/>
      <c r="TB162" s="128"/>
      <c r="TC162" s="128"/>
      <c r="TD162" s="128"/>
      <c r="TE162" s="128"/>
      <c r="TF162" s="128"/>
      <c r="TG162" s="128"/>
      <c r="TH162" s="128"/>
      <c r="TI162" s="128"/>
      <c r="TJ162" s="128"/>
      <c r="TK162" s="128"/>
      <c r="TL162" s="128"/>
      <c r="TM162" s="128"/>
      <c r="TN162" s="128"/>
      <c r="TO162" s="128"/>
      <c r="TP162" s="128"/>
      <c r="TQ162" s="128"/>
      <c r="TR162" s="128"/>
      <c r="TS162" s="128"/>
      <c r="TT162" s="128"/>
      <c r="TU162" s="128"/>
      <c r="TV162" s="128"/>
      <c r="TW162" s="128"/>
      <c r="TX162" s="128"/>
      <c r="TY162" s="128"/>
      <c r="TZ162" s="128"/>
      <c r="UA162" s="128"/>
      <c r="UB162" s="128"/>
      <c r="UC162" s="128"/>
      <c r="UD162" s="128"/>
      <c r="UE162" s="128"/>
      <c r="UF162" s="128"/>
      <c r="UG162" s="128"/>
      <c r="UH162" s="128"/>
      <c r="UI162" s="128"/>
      <c r="UJ162" s="128"/>
      <c r="UK162" s="128"/>
      <c r="UL162" s="128"/>
      <c r="UM162" s="128"/>
      <c r="UN162" s="128"/>
      <c r="UO162" s="128"/>
      <c r="UP162" s="128"/>
      <c r="UQ162" s="128"/>
      <c r="UR162" s="128"/>
      <c r="US162" s="128"/>
      <c r="UT162" s="128"/>
      <c r="UU162" s="128"/>
      <c r="UV162" s="128"/>
      <c r="UW162" s="128"/>
      <c r="UX162" s="128"/>
      <c r="UY162" s="128"/>
      <c r="UZ162" s="128"/>
      <c r="VA162" s="128"/>
      <c r="VB162" s="128"/>
    </row>
    <row r="163" spans="1:574" s="50" customFormat="1" x14ac:dyDescent="0.25">
      <c r="A163" s="130"/>
      <c r="B163" s="65">
        <v>6</v>
      </c>
      <c r="C163" s="134" t="s">
        <v>59</v>
      </c>
      <c r="D163" s="66">
        <f t="shared" ref="D163:I163" si="164">SUM(D164+D178+D182+D187+D214+D225)</f>
        <v>3698398341.6699996</v>
      </c>
      <c r="E163" s="66">
        <f t="shared" si="164"/>
        <v>4160000.0000000019</v>
      </c>
      <c r="F163" s="140">
        <f t="shared" si="164"/>
        <v>3702558341.6700001</v>
      </c>
      <c r="G163" s="140">
        <f t="shared" si="164"/>
        <v>184518589.18000001</v>
      </c>
      <c r="H163" s="140">
        <f t="shared" si="164"/>
        <v>867366210.81000006</v>
      </c>
      <c r="I163" s="67">
        <f t="shared" si="164"/>
        <v>2835192130.8599997</v>
      </c>
      <c r="J163" s="88">
        <f t="shared" si="147"/>
        <v>0.76573867829486142</v>
      </c>
      <c r="K163" s="79"/>
      <c r="L163" s="67">
        <f>SUM(L164+L178+L182+L187+L214+L225)</f>
        <v>184518589.18000001</v>
      </c>
      <c r="M163" s="67">
        <f>SUM(M164+M178+M182+M187+M214+M225)</f>
        <v>682847621.63000011</v>
      </c>
      <c r="N163" s="67">
        <f>SUM(N164+N178+N182+N187+N214+N225)</f>
        <v>867366210.81000006</v>
      </c>
      <c r="O163" s="67">
        <f>SUM(O164+O178+O182+O187+O214+O225)</f>
        <v>2835192130.8599997</v>
      </c>
      <c r="P163" s="47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  <c r="GG163" s="128"/>
      <c r="GH163" s="128"/>
      <c r="GI163" s="128"/>
      <c r="GJ163" s="128"/>
      <c r="GK163" s="128"/>
      <c r="GL163" s="128"/>
      <c r="GM163" s="128"/>
      <c r="GN163" s="128"/>
      <c r="GO163" s="128"/>
      <c r="GP163" s="128"/>
      <c r="GQ163" s="128"/>
      <c r="GR163" s="128"/>
      <c r="GS163" s="128"/>
      <c r="GT163" s="128"/>
      <c r="GU163" s="128"/>
      <c r="GV163" s="128"/>
      <c r="GW163" s="128"/>
      <c r="GX163" s="128"/>
      <c r="GY163" s="128"/>
      <c r="GZ163" s="128"/>
      <c r="HA163" s="128"/>
      <c r="HB163" s="128"/>
      <c r="HC163" s="128"/>
      <c r="HD163" s="128"/>
      <c r="HE163" s="128"/>
      <c r="HF163" s="128"/>
      <c r="HG163" s="128"/>
      <c r="HH163" s="128"/>
      <c r="HI163" s="128"/>
      <c r="HJ163" s="128"/>
      <c r="HK163" s="128"/>
      <c r="HL163" s="128"/>
      <c r="HM163" s="128"/>
      <c r="HN163" s="128"/>
      <c r="HO163" s="128"/>
      <c r="HP163" s="128"/>
      <c r="HQ163" s="128"/>
      <c r="HR163" s="128"/>
      <c r="HS163" s="128"/>
      <c r="HT163" s="128"/>
      <c r="HU163" s="128"/>
      <c r="HV163" s="128"/>
      <c r="HW163" s="128"/>
      <c r="HX163" s="128"/>
      <c r="HY163" s="128"/>
      <c r="HZ163" s="128"/>
      <c r="IA163" s="128"/>
      <c r="IB163" s="128"/>
      <c r="IC163" s="128"/>
      <c r="ID163" s="128"/>
      <c r="IE163" s="128"/>
      <c r="IF163" s="128"/>
      <c r="IG163" s="128"/>
      <c r="IH163" s="128"/>
      <c r="II163" s="128"/>
      <c r="IJ163" s="128"/>
      <c r="IK163" s="128"/>
      <c r="IL163" s="128"/>
      <c r="IM163" s="128"/>
      <c r="IN163" s="128"/>
      <c r="IO163" s="128"/>
      <c r="IP163" s="128"/>
      <c r="IQ163" s="128"/>
      <c r="IR163" s="128"/>
      <c r="IS163" s="128"/>
      <c r="IT163" s="128"/>
      <c r="IU163" s="128"/>
      <c r="IV163" s="128"/>
      <c r="IW163" s="128"/>
      <c r="IX163" s="128"/>
      <c r="IY163" s="128"/>
      <c r="IZ163" s="128"/>
      <c r="JA163" s="128"/>
      <c r="JB163" s="128"/>
      <c r="JC163" s="128"/>
      <c r="JD163" s="128"/>
      <c r="JE163" s="128"/>
      <c r="JF163" s="128"/>
      <c r="JG163" s="128"/>
      <c r="JH163" s="128"/>
      <c r="JI163" s="128"/>
      <c r="JJ163" s="128"/>
      <c r="JK163" s="128"/>
      <c r="JL163" s="128"/>
      <c r="JM163" s="128"/>
      <c r="JN163" s="128"/>
      <c r="JO163" s="128"/>
      <c r="JP163" s="128"/>
      <c r="JQ163" s="128"/>
      <c r="JR163" s="128"/>
      <c r="JS163" s="128"/>
      <c r="JT163" s="128"/>
      <c r="JU163" s="128"/>
      <c r="JV163" s="128"/>
      <c r="JW163" s="128"/>
      <c r="JX163" s="128"/>
      <c r="JY163" s="128"/>
      <c r="JZ163" s="128"/>
      <c r="KA163" s="128"/>
      <c r="KB163" s="128"/>
      <c r="KC163" s="128"/>
      <c r="KD163" s="128"/>
      <c r="KE163" s="128"/>
      <c r="KF163" s="128"/>
      <c r="KG163" s="128"/>
      <c r="KH163" s="128"/>
      <c r="KI163" s="128"/>
      <c r="KJ163" s="128"/>
      <c r="KK163" s="128"/>
      <c r="KL163" s="128"/>
      <c r="KM163" s="128"/>
      <c r="KN163" s="128"/>
      <c r="KO163" s="128"/>
      <c r="KP163" s="128"/>
      <c r="KQ163" s="128"/>
      <c r="KR163" s="128"/>
      <c r="KS163" s="128"/>
      <c r="KT163" s="128"/>
      <c r="KU163" s="128"/>
      <c r="KV163" s="128"/>
      <c r="KW163" s="128"/>
      <c r="KX163" s="128"/>
      <c r="KY163" s="128"/>
      <c r="KZ163" s="128"/>
      <c r="LA163" s="128"/>
      <c r="LB163" s="128"/>
      <c r="LC163" s="128"/>
      <c r="LD163" s="128"/>
      <c r="LE163" s="128"/>
      <c r="LF163" s="128"/>
      <c r="LG163" s="128"/>
      <c r="LH163" s="128"/>
      <c r="LI163" s="128"/>
      <c r="LJ163" s="128"/>
      <c r="LK163" s="128"/>
      <c r="LL163" s="128"/>
      <c r="LM163" s="128"/>
      <c r="LN163" s="128"/>
      <c r="LO163" s="128"/>
      <c r="LP163" s="128"/>
      <c r="LQ163" s="128"/>
      <c r="LR163" s="128"/>
      <c r="LS163" s="128"/>
      <c r="LT163" s="128"/>
      <c r="LU163" s="128"/>
      <c r="LV163" s="128"/>
      <c r="LW163" s="128"/>
      <c r="LX163" s="128"/>
      <c r="LY163" s="128"/>
      <c r="LZ163" s="128"/>
      <c r="MA163" s="128"/>
      <c r="MB163" s="128"/>
      <c r="MC163" s="128"/>
      <c r="MD163" s="128"/>
      <c r="ME163" s="128"/>
      <c r="MF163" s="128"/>
      <c r="MG163" s="128"/>
      <c r="MH163" s="128"/>
      <c r="MI163" s="128"/>
      <c r="MJ163" s="128"/>
      <c r="MK163" s="128"/>
      <c r="ML163" s="128"/>
      <c r="MM163" s="128"/>
      <c r="MN163" s="128"/>
      <c r="MO163" s="128"/>
      <c r="MP163" s="128"/>
      <c r="MQ163" s="128"/>
      <c r="MR163" s="128"/>
      <c r="MS163" s="128"/>
      <c r="MT163" s="128"/>
      <c r="MU163" s="128"/>
      <c r="MV163" s="128"/>
      <c r="MW163" s="128"/>
      <c r="MX163" s="128"/>
      <c r="MY163" s="128"/>
      <c r="MZ163" s="128"/>
      <c r="NA163" s="128"/>
      <c r="NB163" s="128"/>
      <c r="NC163" s="128"/>
      <c r="ND163" s="128"/>
      <c r="NE163" s="128"/>
      <c r="NF163" s="128"/>
      <c r="NG163" s="128"/>
      <c r="NH163" s="128"/>
      <c r="NI163" s="128"/>
      <c r="NJ163" s="128"/>
      <c r="NK163" s="128"/>
      <c r="NL163" s="128"/>
      <c r="NM163" s="128"/>
      <c r="NN163" s="128"/>
      <c r="NO163" s="128"/>
      <c r="NP163" s="128"/>
      <c r="NQ163" s="128"/>
      <c r="NR163" s="128"/>
      <c r="NS163" s="128"/>
      <c r="NT163" s="128"/>
      <c r="NU163" s="128"/>
      <c r="NV163" s="128"/>
      <c r="NW163" s="128"/>
      <c r="NX163" s="128"/>
      <c r="NY163" s="128"/>
      <c r="NZ163" s="128"/>
      <c r="OA163" s="128"/>
      <c r="OB163" s="128"/>
      <c r="OC163" s="128"/>
      <c r="OD163" s="128"/>
      <c r="OE163" s="128"/>
      <c r="OF163" s="128"/>
      <c r="OG163" s="128"/>
      <c r="OH163" s="128"/>
      <c r="OI163" s="128"/>
      <c r="OJ163" s="128"/>
      <c r="OK163" s="128"/>
      <c r="OL163" s="128"/>
      <c r="OM163" s="128"/>
      <c r="ON163" s="128"/>
      <c r="OO163" s="128"/>
      <c r="OP163" s="128"/>
      <c r="OQ163" s="128"/>
      <c r="OR163" s="128"/>
      <c r="OS163" s="128"/>
      <c r="OT163" s="128"/>
      <c r="OU163" s="128"/>
      <c r="OV163" s="128"/>
      <c r="OW163" s="128"/>
      <c r="OX163" s="128"/>
      <c r="OY163" s="128"/>
      <c r="OZ163" s="128"/>
      <c r="PA163" s="128"/>
      <c r="PB163" s="128"/>
      <c r="PC163" s="128"/>
      <c r="PD163" s="128"/>
      <c r="PE163" s="128"/>
      <c r="PF163" s="128"/>
      <c r="PG163" s="128"/>
      <c r="PH163" s="128"/>
      <c r="PI163" s="128"/>
      <c r="PJ163" s="128"/>
      <c r="PK163" s="128"/>
      <c r="PL163" s="128"/>
      <c r="PM163" s="128"/>
      <c r="PN163" s="128"/>
      <c r="PO163" s="128"/>
      <c r="PP163" s="128"/>
      <c r="PQ163" s="128"/>
      <c r="PR163" s="128"/>
      <c r="PS163" s="128"/>
      <c r="PT163" s="128"/>
      <c r="PU163" s="128"/>
      <c r="PV163" s="128"/>
      <c r="PW163" s="128"/>
      <c r="PX163" s="128"/>
      <c r="PY163" s="128"/>
      <c r="PZ163" s="128"/>
      <c r="QA163" s="128"/>
      <c r="QB163" s="128"/>
      <c r="QC163" s="128"/>
      <c r="QD163" s="128"/>
      <c r="QE163" s="128"/>
      <c r="QF163" s="128"/>
      <c r="QG163" s="128"/>
      <c r="QH163" s="128"/>
      <c r="QI163" s="128"/>
      <c r="QJ163" s="128"/>
      <c r="QK163" s="128"/>
      <c r="QL163" s="128"/>
      <c r="QM163" s="128"/>
      <c r="QN163" s="128"/>
      <c r="QO163" s="128"/>
      <c r="QP163" s="128"/>
      <c r="QQ163" s="128"/>
      <c r="QR163" s="128"/>
      <c r="QS163" s="128"/>
      <c r="QT163" s="128"/>
      <c r="QU163" s="128"/>
      <c r="QV163" s="128"/>
      <c r="QW163" s="128"/>
      <c r="QX163" s="128"/>
      <c r="QY163" s="128"/>
      <c r="QZ163" s="128"/>
      <c r="RA163" s="128"/>
      <c r="RB163" s="128"/>
      <c r="RC163" s="128"/>
      <c r="RD163" s="128"/>
      <c r="RE163" s="128"/>
      <c r="RF163" s="128"/>
      <c r="RG163" s="128"/>
      <c r="RH163" s="128"/>
      <c r="RI163" s="128"/>
      <c r="RJ163" s="128"/>
      <c r="RK163" s="128"/>
      <c r="RL163" s="128"/>
      <c r="RM163" s="128"/>
      <c r="RN163" s="128"/>
      <c r="RO163" s="128"/>
      <c r="RP163" s="128"/>
      <c r="RQ163" s="128"/>
      <c r="RR163" s="128"/>
      <c r="RS163" s="128"/>
      <c r="RT163" s="128"/>
      <c r="RU163" s="128"/>
      <c r="RV163" s="128"/>
      <c r="RW163" s="128"/>
      <c r="RX163" s="128"/>
      <c r="RY163" s="128"/>
      <c r="RZ163" s="128"/>
      <c r="SA163" s="128"/>
      <c r="SB163" s="128"/>
      <c r="SC163" s="128"/>
      <c r="SD163" s="128"/>
      <c r="SE163" s="128"/>
      <c r="SF163" s="128"/>
      <c r="SG163" s="128"/>
      <c r="SH163" s="128"/>
      <c r="SI163" s="128"/>
      <c r="SJ163" s="128"/>
      <c r="SK163" s="128"/>
      <c r="SL163" s="128"/>
      <c r="SM163" s="128"/>
      <c r="SN163" s="128"/>
      <c r="SO163" s="128"/>
      <c r="SP163" s="128"/>
      <c r="SQ163" s="128"/>
      <c r="SR163" s="128"/>
      <c r="SS163" s="128"/>
      <c r="ST163" s="128"/>
      <c r="SU163" s="128"/>
      <c r="SV163" s="128"/>
      <c r="SW163" s="128"/>
      <c r="SX163" s="128"/>
      <c r="SY163" s="128"/>
      <c r="SZ163" s="128"/>
      <c r="TA163" s="128"/>
      <c r="TB163" s="128"/>
      <c r="TC163" s="128"/>
      <c r="TD163" s="128"/>
      <c r="TE163" s="128"/>
      <c r="TF163" s="128"/>
      <c r="TG163" s="128"/>
      <c r="TH163" s="128"/>
      <c r="TI163" s="128"/>
      <c r="TJ163" s="128"/>
      <c r="TK163" s="128"/>
      <c r="TL163" s="128"/>
      <c r="TM163" s="128"/>
      <c r="TN163" s="128"/>
      <c r="TO163" s="128"/>
      <c r="TP163" s="128"/>
      <c r="TQ163" s="128"/>
      <c r="TR163" s="128"/>
      <c r="TS163" s="128"/>
      <c r="TT163" s="128"/>
      <c r="TU163" s="128"/>
      <c r="TV163" s="128"/>
      <c r="TW163" s="128"/>
      <c r="TX163" s="128"/>
      <c r="TY163" s="128"/>
      <c r="TZ163" s="128"/>
      <c r="UA163" s="128"/>
      <c r="UB163" s="128"/>
      <c r="UC163" s="128"/>
      <c r="UD163" s="128"/>
      <c r="UE163" s="128"/>
      <c r="UF163" s="128"/>
      <c r="UG163" s="128"/>
      <c r="UH163" s="128"/>
      <c r="UI163" s="128"/>
      <c r="UJ163" s="128"/>
      <c r="UK163" s="128"/>
      <c r="UL163" s="128"/>
      <c r="UM163" s="128"/>
      <c r="UN163" s="128"/>
      <c r="UO163" s="128"/>
      <c r="UP163" s="128"/>
      <c r="UQ163" s="128"/>
      <c r="UR163" s="128"/>
      <c r="US163" s="128"/>
      <c r="UT163" s="128"/>
      <c r="UU163" s="128"/>
      <c r="UV163" s="128"/>
      <c r="UW163" s="128"/>
      <c r="UX163" s="128"/>
      <c r="UY163" s="128"/>
      <c r="UZ163" s="128"/>
      <c r="VA163" s="128"/>
      <c r="VB163" s="128"/>
    </row>
    <row r="164" spans="1:574" x14ac:dyDescent="0.25">
      <c r="B164" s="70">
        <v>6.01</v>
      </c>
      <c r="C164" s="145" t="s">
        <v>376</v>
      </c>
      <c r="D164" s="101">
        <f t="shared" ref="D164:F164" si="165">SUM(D165+D167+D169)</f>
        <v>333590461.75</v>
      </c>
      <c r="E164" s="101">
        <f t="shared" si="165"/>
        <v>-4020000</v>
      </c>
      <c r="F164" s="147">
        <f t="shared" si="165"/>
        <v>329570461.75</v>
      </c>
      <c r="G164" s="147">
        <f>SUM(G165+G167+G169)</f>
        <v>1527493.29</v>
      </c>
      <c r="H164" s="147">
        <f t="shared" ref="H164:I164" si="166">SUM(H165+H167+H169)</f>
        <v>161383205.28999999</v>
      </c>
      <c r="I164" s="101">
        <f t="shared" si="166"/>
        <v>168187256.46000001</v>
      </c>
      <c r="J164" s="102">
        <f t="shared" si="147"/>
        <v>0.51032260466224866</v>
      </c>
      <c r="K164" s="79"/>
      <c r="L164" s="101">
        <f t="shared" ref="L164:O164" si="167">SUM(L165+L167+L169)</f>
        <v>1527493.29</v>
      </c>
      <c r="M164" s="101">
        <f t="shared" si="167"/>
        <v>159855712</v>
      </c>
      <c r="N164" s="101">
        <f t="shared" si="167"/>
        <v>161383205.28999999</v>
      </c>
      <c r="O164" s="101">
        <f t="shared" si="167"/>
        <v>168187256.46000001</v>
      </c>
      <c r="P164" s="47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</row>
    <row r="165" spans="1:574" s="50" customFormat="1" hidden="1" x14ac:dyDescent="0.25">
      <c r="B165" s="70" t="s">
        <v>377</v>
      </c>
      <c r="C165" s="103" t="s">
        <v>378</v>
      </c>
      <c r="D165" s="72">
        <f t="shared" ref="D165:O165" si="168">+D166</f>
        <v>0</v>
      </c>
      <c r="E165" s="72">
        <f t="shared" si="168"/>
        <v>0</v>
      </c>
      <c r="F165" s="72">
        <f t="shared" si="168"/>
        <v>0</v>
      </c>
      <c r="G165" s="72">
        <f t="shared" si="168"/>
        <v>0</v>
      </c>
      <c r="H165" s="72">
        <f t="shared" si="168"/>
        <v>0</v>
      </c>
      <c r="I165" s="72">
        <f t="shared" si="168"/>
        <v>0</v>
      </c>
      <c r="J165" s="73">
        <f t="shared" si="147"/>
        <v>0</v>
      </c>
      <c r="L165" s="72">
        <f t="shared" si="168"/>
        <v>0</v>
      </c>
      <c r="M165" s="72">
        <f t="shared" si="168"/>
        <v>0</v>
      </c>
      <c r="N165" s="72">
        <f t="shared" si="168"/>
        <v>0</v>
      </c>
      <c r="O165" s="72">
        <f t="shared" si="168"/>
        <v>0</v>
      </c>
      <c r="P165" s="47"/>
    </row>
    <row r="166" spans="1:574" hidden="1" x14ac:dyDescent="0.25">
      <c r="A166" s="44"/>
      <c r="B166" s="85" t="s">
        <v>379</v>
      </c>
      <c r="C166" s="104" t="s">
        <v>380</v>
      </c>
      <c r="D166" s="76">
        <f>+'[5]Presupuesto 2020'!U166</f>
        <v>0</v>
      </c>
      <c r="E166" s="76">
        <f>+'[5]Programa I'!D166+'[5]Programa II'!D166+'[5]Programa III'!D166+'[5]Programa IV'!D166+'[5]Programa V'!D166</f>
        <v>0</v>
      </c>
      <c r="F166" s="89">
        <f>SUM(D166:E166)</f>
        <v>0</v>
      </c>
      <c r="G166" s="89">
        <f>+'[5]Programa I'!F166+'[5]Programa II'!F166+'[5]Programa III'!F166+'[5]Programa IV'!F166+'[5]Programa V'!F166</f>
        <v>0</v>
      </c>
      <c r="H166" s="89">
        <f>+'[5]Total Programa'!U165</f>
        <v>0</v>
      </c>
      <c r="I166" s="89">
        <f>+F166-H166</f>
        <v>0</v>
      </c>
      <c r="J166" s="90">
        <f t="shared" si="147"/>
        <v>0</v>
      </c>
      <c r="K166" s="44"/>
      <c r="L166" s="89">
        <f>+'[5]Programa I'!K166+'[5]Programa II'!K166+'[5]Programa III'!K166+'[5]Programa IV'!K166+'[5]Programa V'!K166</f>
        <v>0</v>
      </c>
      <c r="M166" s="89">
        <f>+'[5]Programa I'!L166+'[5]Programa II'!L166+'[5]Programa III'!L166+'[5]Programa IV'!L166+'[5]Programa V'!L166</f>
        <v>0</v>
      </c>
      <c r="N166" s="89">
        <f>SUM(L166:M166)</f>
        <v>0</v>
      </c>
      <c r="O166" s="89">
        <f>+F166-N166</f>
        <v>0</v>
      </c>
      <c r="P166" s="47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  <c r="IV166" s="44"/>
      <c r="IW166" s="44"/>
      <c r="IX166" s="44"/>
      <c r="IY166" s="44"/>
      <c r="IZ166" s="44"/>
      <c r="JA166" s="44"/>
      <c r="JB166" s="44"/>
      <c r="JC166" s="44"/>
      <c r="JD166" s="44"/>
      <c r="JE166" s="44"/>
      <c r="JF166" s="44"/>
      <c r="JG166" s="44"/>
      <c r="JH166" s="44"/>
      <c r="JI166" s="44"/>
      <c r="JJ166" s="44"/>
      <c r="JK166" s="44"/>
      <c r="JL166" s="44"/>
      <c r="JM166" s="44"/>
      <c r="JN166" s="44"/>
      <c r="JO166" s="44"/>
      <c r="JP166" s="44"/>
      <c r="JQ166" s="44"/>
      <c r="JR166" s="44"/>
      <c r="JS166" s="44"/>
      <c r="JT166" s="44"/>
      <c r="JU166" s="44"/>
      <c r="JV166" s="44"/>
      <c r="JW166" s="44"/>
      <c r="JX166" s="44"/>
      <c r="JY166" s="44"/>
      <c r="JZ166" s="44"/>
      <c r="KA166" s="44"/>
      <c r="KB166" s="44"/>
      <c r="KC166" s="44"/>
      <c r="KD166" s="44"/>
      <c r="KE166" s="44"/>
      <c r="KF166" s="44"/>
      <c r="KG166" s="44"/>
      <c r="KH166" s="44"/>
      <c r="KI166" s="44"/>
      <c r="KJ166" s="44"/>
      <c r="KK166" s="44"/>
      <c r="KL166" s="44"/>
      <c r="KM166" s="44"/>
      <c r="KN166" s="44"/>
      <c r="KO166" s="44"/>
      <c r="KP166" s="44"/>
      <c r="KQ166" s="44"/>
      <c r="KR166" s="44"/>
      <c r="KS166" s="44"/>
      <c r="KT166" s="44"/>
      <c r="KU166" s="44"/>
      <c r="KV166" s="44"/>
      <c r="KW166" s="44"/>
      <c r="KX166" s="44"/>
      <c r="KY166" s="44"/>
      <c r="KZ166" s="44"/>
      <c r="LA166" s="44"/>
      <c r="LB166" s="44"/>
      <c r="LC166" s="44"/>
      <c r="LD166" s="44"/>
      <c r="LE166" s="44"/>
      <c r="LF166" s="44"/>
      <c r="LG166" s="44"/>
      <c r="LH166" s="44"/>
      <c r="LI166" s="44"/>
      <c r="LJ166" s="44"/>
      <c r="LK166" s="44"/>
      <c r="LL166" s="44"/>
      <c r="LM166" s="44"/>
      <c r="LN166" s="44"/>
      <c r="LO166" s="44"/>
      <c r="LP166" s="44"/>
      <c r="LQ166" s="44"/>
      <c r="LR166" s="44"/>
      <c r="LS166" s="44"/>
      <c r="LT166" s="44"/>
      <c r="LU166" s="44"/>
      <c r="LV166" s="44"/>
      <c r="LW166" s="44"/>
      <c r="LX166" s="44"/>
      <c r="LY166" s="44"/>
      <c r="LZ166" s="44"/>
      <c r="MA166" s="44"/>
      <c r="MB166" s="44"/>
      <c r="MC166" s="44"/>
      <c r="MD166" s="44"/>
      <c r="ME166" s="44"/>
      <c r="MF166" s="44"/>
      <c r="MG166" s="44"/>
      <c r="MH166" s="44"/>
      <c r="MI166" s="44"/>
      <c r="MJ166" s="44"/>
      <c r="MK166" s="44"/>
      <c r="ML166" s="44"/>
      <c r="MM166" s="44"/>
      <c r="MN166" s="44"/>
      <c r="MO166" s="44"/>
      <c r="MP166" s="44"/>
      <c r="MQ166" s="44"/>
      <c r="MR166" s="44"/>
      <c r="MS166" s="44"/>
      <c r="MT166" s="44"/>
      <c r="MU166" s="44"/>
      <c r="MV166" s="44"/>
      <c r="MW166" s="44"/>
      <c r="MX166" s="44"/>
      <c r="MY166" s="44"/>
      <c r="MZ166" s="44"/>
      <c r="NA166" s="44"/>
      <c r="NB166" s="44"/>
      <c r="NC166" s="44"/>
      <c r="ND166" s="44"/>
      <c r="NE166" s="44"/>
      <c r="NF166" s="44"/>
      <c r="NG166" s="44"/>
      <c r="NH166" s="44"/>
      <c r="NI166" s="44"/>
      <c r="NJ166" s="44"/>
      <c r="NK166" s="44"/>
      <c r="NL166" s="44"/>
      <c r="NM166" s="44"/>
      <c r="NN166" s="44"/>
      <c r="NO166" s="44"/>
      <c r="NP166" s="44"/>
      <c r="NQ166" s="44"/>
      <c r="NR166" s="44"/>
      <c r="NS166" s="44"/>
      <c r="NT166" s="44"/>
      <c r="NU166" s="44"/>
      <c r="NV166" s="44"/>
      <c r="NW166" s="44"/>
      <c r="NX166" s="44"/>
      <c r="NY166" s="44"/>
      <c r="NZ166" s="44"/>
      <c r="OA166" s="44"/>
      <c r="OB166" s="44"/>
      <c r="OC166" s="44"/>
      <c r="OD166" s="44"/>
      <c r="OE166" s="44"/>
      <c r="OF166" s="44"/>
      <c r="OG166" s="44"/>
      <c r="OH166" s="44"/>
      <c r="OI166" s="44"/>
      <c r="OJ166" s="44"/>
      <c r="OK166" s="44"/>
      <c r="OL166" s="44"/>
      <c r="OM166" s="44"/>
      <c r="ON166" s="44"/>
      <c r="OO166" s="44"/>
      <c r="OP166" s="44"/>
      <c r="OQ166" s="44"/>
      <c r="OR166" s="44"/>
      <c r="OS166" s="44"/>
      <c r="OT166" s="44"/>
      <c r="OU166" s="44"/>
      <c r="OV166" s="44"/>
      <c r="OW166" s="44"/>
      <c r="OX166" s="44"/>
      <c r="OY166" s="44"/>
      <c r="OZ166" s="44"/>
      <c r="PA166" s="44"/>
      <c r="PB166" s="44"/>
      <c r="PC166" s="44"/>
      <c r="PD166" s="44"/>
      <c r="PE166" s="44"/>
      <c r="PF166" s="44"/>
      <c r="PG166" s="44"/>
      <c r="PH166" s="44"/>
      <c r="PI166" s="44"/>
      <c r="PJ166" s="44"/>
      <c r="PK166" s="44"/>
      <c r="PL166" s="44"/>
      <c r="PM166" s="44"/>
      <c r="PN166" s="44"/>
      <c r="PO166" s="44"/>
      <c r="PP166" s="44"/>
      <c r="PQ166" s="44"/>
      <c r="PR166" s="44"/>
      <c r="PS166" s="44"/>
      <c r="PT166" s="44"/>
      <c r="PU166" s="44"/>
      <c r="PV166" s="44"/>
      <c r="PW166" s="44"/>
      <c r="PX166" s="44"/>
      <c r="PY166" s="44"/>
      <c r="PZ166" s="44"/>
      <c r="QA166" s="44"/>
      <c r="QB166" s="44"/>
      <c r="QC166" s="44"/>
      <c r="QD166" s="44"/>
      <c r="QE166" s="44"/>
      <c r="QF166" s="44"/>
      <c r="QG166" s="44"/>
      <c r="QH166" s="44"/>
      <c r="QI166" s="44"/>
      <c r="QJ166" s="44"/>
      <c r="QK166" s="44"/>
      <c r="QL166" s="44"/>
      <c r="QM166" s="44"/>
      <c r="QN166" s="44"/>
      <c r="QO166" s="44"/>
      <c r="QP166" s="44"/>
      <c r="QQ166" s="44"/>
      <c r="QR166" s="44"/>
      <c r="QS166" s="44"/>
      <c r="QT166" s="44"/>
      <c r="QU166" s="44"/>
      <c r="QV166" s="44"/>
      <c r="QW166" s="44"/>
      <c r="QX166" s="44"/>
      <c r="QY166" s="44"/>
      <c r="QZ166" s="44"/>
      <c r="RA166" s="44"/>
      <c r="RB166" s="44"/>
      <c r="RC166" s="44"/>
      <c r="RD166" s="44"/>
      <c r="RE166" s="44"/>
      <c r="RF166" s="44"/>
      <c r="RG166" s="44"/>
      <c r="RH166" s="44"/>
      <c r="RI166" s="44"/>
      <c r="RJ166" s="44"/>
      <c r="RK166" s="44"/>
      <c r="RL166" s="44"/>
      <c r="RM166" s="44"/>
      <c r="RN166" s="44"/>
      <c r="RO166" s="44"/>
      <c r="RP166" s="44"/>
      <c r="RQ166" s="44"/>
      <c r="RR166" s="44"/>
      <c r="RS166" s="44"/>
      <c r="RT166" s="44"/>
      <c r="RU166" s="44"/>
      <c r="RV166" s="44"/>
      <c r="RW166" s="44"/>
      <c r="RX166" s="44"/>
      <c r="RY166" s="44"/>
      <c r="RZ166" s="44"/>
      <c r="SA166" s="44"/>
      <c r="SB166" s="44"/>
      <c r="SC166" s="44"/>
      <c r="SD166" s="44"/>
      <c r="SE166" s="44"/>
      <c r="SF166" s="44"/>
      <c r="SG166" s="44"/>
      <c r="SH166" s="44"/>
      <c r="SI166" s="44"/>
      <c r="SJ166" s="44"/>
      <c r="SK166" s="44"/>
      <c r="SL166" s="44"/>
      <c r="SM166" s="44"/>
      <c r="SN166" s="44"/>
      <c r="SO166" s="44"/>
      <c r="SP166" s="44"/>
      <c r="SQ166" s="44"/>
      <c r="SR166" s="44"/>
      <c r="SS166" s="44"/>
      <c r="ST166" s="44"/>
      <c r="SU166" s="44"/>
      <c r="SV166" s="44"/>
      <c r="SW166" s="44"/>
      <c r="SX166" s="44"/>
      <c r="SY166" s="44"/>
      <c r="SZ166" s="44"/>
      <c r="TA166" s="44"/>
      <c r="TB166" s="44"/>
      <c r="TC166" s="44"/>
      <c r="TD166" s="44"/>
      <c r="TE166" s="44"/>
      <c r="TF166" s="44"/>
      <c r="TG166" s="44"/>
      <c r="TH166" s="44"/>
      <c r="TI166" s="44"/>
      <c r="TJ166" s="44"/>
      <c r="TK166" s="44"/>
      <c r="TL166" s="44"/>
      <c r="TM166" s="44"/>
      <c r="TN166" s="44"/>
      <c r="TO166" s="44"/>
      <c r="TP166" s="44"/>
      <c r="TQ166" s="44"/>
      <c r="TR166" s="44"/>
      <c r="TS166" s="44"/>
      <c r="TT166" s="44"/>
      <c r="TU166" s="44"/>
      <c r="TV166" s="44"/>
      <c r="TW166" s="44"/>
      <c r="TX166" s="44"/>
      <c r="TY166" s="44"/>
      <c r="TZ166" s="44"/>
      <c r="UA166" s="44"/>
      <c r="UB166" s="44"/>
      <c r="UC166" s="44"/>
      <c r="UD166" s="44"/>
      <c r="UE166" s="44"/>
      <c r="UF166" s="44"/>
      <c r="UG166" s="44"/>
      <c r="UH166" s="44"/>
      <c r="UI166" s="44"/>
      <c r="UJ166" s="44"/>
      <c r="UK166" s="44"/>
      <c r="UL166" s="44"/>
      <c r="UM166" s="44"/>
      <c r="UN166" s="44"/>
      <c r="UO166" s="44"/>
      <c r="UP166" s="44"/>
      <c r="UQ166" s="44"/>
      <c r="UR166" s="44"/>
      <c r="US166" s="44"/>
      <c r="UT166" s="44"/>
      <c r="UU166" s="44"/>
      <c r="UV166" s="44"/>
      <c r="UW166" s="44"/>
      <c r="UX166" s="44"/>
      <c r="UY166" s="44"/>
      <c r="UZ166" s="44"/>
      <c r="VA166" s="44"/>
      <c r="VB166" s="44"/>
    </row>
    <row r="167" spans="1:574" s="50" customFormat="1" hidden="1" x14ac:dyDescent="0.25">
      <c r="A167" s="44"/>
      <c r="B167" s="70" t="s">
        <v>381</v>
      </c>
      <c r="C167" s="50" t="s">
        <v>382</v>
      </c>
      <c r="D167" s="72">
        <f>+D168</f>
        <v>120000000</v>
      </c>
      <c r="E167" s="72">
        <f>+E168</f>
        <v>660000</v>
      </c>
      <c r="F167" s="72">
        <f t="shared" ref="F167:O167" si="169">+F168</f>
        <v>120660000</v>
      </c>
      <c r="G167" s="72">
        <f t="shared" si="169"/>
        <v>0</v>
      </c>
      <c r="H167" s="72">
        <f t="shared" si="169"/>
        <v>120658185</v>
      </c>
      <c r="I167" s="72">
        <f t="shared" si="169"/>
        <v>1815</v>
      </c>
      <c r="J167" s="73">
        <f t="shared" si="147"/>
        <v>1.504226752859274E-5</v>
      </c>
      <c r="K167" s="79"/>
      <c r="L167" s="72">
        <f t="shared" si="169"/>
        <v>0</v>
      </c>
      <c r="M167" s="72">
        <f t="shared" si="169"/>
        <v>120658185</v>
      </c>
      <c r="N167" s="72">
        <f t="shared" si="169"/>
        <v>120658185</v>
      </c>
      <c r="O167" s="72">
        <f t="shared" si="169"/>
        <v>1815</v>
      </c>
      <c r="P167" s="47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  <c r="GG167" s="128"/>
      <c r="GH167" s="128"/>
      <c r="GI167" s="128"/>
      <c r="GJ167" s="128"/>
      <c r="GK167" s="128"/>
      <c r="GL167" s="128"/>
      <c r="GM167" s="128"/>
      <c r="GN167" s="128"/>
      <c r="GO167" s="128"/>
      <c r="GP167" s="128"/>
      <c r="GQ167" s="128"/>
      <c r="GR167" s="128"/>
      <c r="GS167" s="128"/>
      <c r="GT167" s="128"/>
      <c r="GU167" s="128"/>
      <c r="GV167" s="128"/>
      <c r="GW167" s="128"/>
      <c r="GX167" s="128"/>
      <c r="GY167" s="128"/>
      <c r="GZ167" s="128"/>
      <c r="HA167" s="128"/>
      <c r="HB167" s="128"/>
      <c r="HC167" s="128"/>
      <c r="HD167" s="128"/>
      <c r="HE167" s="128"/>
      <c r="HF167" s="128"/>
      <c r="HG167" s="128"/>
      <c r="HH167" s="128"/>
      <c r="HI167" s="128"/>
      <c r="HJ167" s="128"/>
      <c r="HK167" s="128"/>
      <c r="HL167" s="128"/>
      <c r="HM167" s="128"/>
      <c r="HN167" s="128"/>
      <c r="HO167" s="128"/>
      <c r="HP167" s="128"/>
      <c r="HQ167" s="128"/>
      <c r="HR167" s="128"/>
      <c r="HS167" s="128"/>
      <c r="HT167" s="128"/>
      <c r="HU167" s="128"/>
      <c r="HV167" s="128"/>
      <c r="HW167" s="128"/>
      <c r="HX167" s="128"/>
      <c r="HY167" s="128"/>
      <c r="HZ167" s="128"/>
      <c r="IA167" s="128"/>
      <c r="IB167" s="128"/>
      <c r="IC167" s="128"/>
      <c r="ID167" s="128"/>
      <c r="IE167" s="128"/>
      <c r="IF167" s="128"/>
      <c r="IG167" s="128"/>
      <c r="IH167" s="128"/>
      <c r="II167" s="128"/>
      <c r="IJ167" s="128"/>
      <c r="IK167" s="128"/>
      <c r="IL167" s="128"/>
      <c r="IM167" s="128"/>
      <c r="IN167" s="128"/>
      <c r="IO167" s="128"/>
      <c r="IP167" s="128"/>
      <c r="IQ167" s="128"/>
      <c r="IR167" s="128"/>
      <c r="IS167" s="128"/>
      <c r="IT167" s="128"/>
      <c r="IU167" s="128"/>
      <c r="IV167" s="128"/>
      <c r="IW167" s="128"/>
      <c r="IX167" s="128"/>
      <c r="IY167" s="128"/>
      <c r="IZ167" s="128"/>
      <c r="JA167" s="128"/>
      <c r="JB167" s="128"/>
      <c r="JC167" s="128"/>
      <c r="JD167" s="128"/>
      <c r="JE167" s="128"/>
      <c r="JF167" s="128"/>
      <c r="JG167" s="128"/>
      <c r="JH167" s="128"/>
      <c r="JI167" s="128"/>
      <c r="JJ167" s="128"/>
      <c r="JK167" s="128"/>
      <c r="JL167" s="128"/>
      <c r="JM167" s="128"/>
      <c r="JN167" s="128"/>
      <c r="JO167" s="128"/>
      <c r="JP167" s="128"/>
      <c r="JQ167" s="128"/>
      <c r="JR167" s="128"/>
      <c r="JS167" s="128"/>
      <c r="JT167" s="128"/>
      <c r="JU167" s="128"/>
      <c r="JV167" s="128"/>
      <c r="JW167" s="128"/>
      <c r="JX167" s="128"/>
      <c r="JY167" s="128"/>
      <c r="JZ167" s="128"/>
      <c r="KA167" s="128"/>
      <c r="KB167" s="128"/>
      <c r="KC167" s="128"/>
      <c r="KD167" s="128"/>
      <c r="KE167" s="128"/>
      <c r="KF167" s="128"/>
      <c r="KG167" s="128"/>
      <c r="KH167" s="128"/>
      <c r="KI167" s="128"/>
      <c r="KJ167" s="128"/>
      <c r="KK167" s="128"/>
      <c r="KL167" s="128"/>
      <c r="KM167" s="128"/>
      <c r="KN167" s="128"/>
      <c r="KO167" s="128"/>
      <c r="KP167" s="128"/>
      <c r="KQ167" s="128"/>
      <c r="KR167" s="128"/>
      <c r="KS167" s="128"/>
      <c r="KT167" s="128"/>
      <c r="KU167" s="128"/>
      <c r="KV167" s="128"/>
      <c r="KW167" s="128"/>
      <c r="KX167" s="128"/>
      <c r="KY167" s="128"/>
      <c r="KZ167" s="128"/>
      <c r="LA167" s="128"/>
      <c r="LB167" s="128"/>
      <c r="LC167" s="128"/>
      <c r="LD167" s="128"/>
      <c r="LE167" s="128"/>
      <c r="LF167" s="128"/>
      <c r="LG167" s="128"/>
      <c r="LH167" s="128"/>
      <c r="LI167" s="128"/>
      <c r="LJ167" s="128"/>
      <c r="LK167" s="128"/>
      <c r="LL167" s="128"/>
      <c r="LM167" s="128"/>
      <c r="LN167" s="128"/>
      <c r="LO167" s="128"/>
      <c r="LP167" s="128"/>
      <c r="LQ167" s="128"/>
      <c r="LR167" s="128"/>
      <c r="LS167" s="128"/>
      <c r="LT167" s="128"/>
      <c r="LU167" s="128"/>
      <c r="LV167" s="128"/>
      <c r="LW167" s="128"/>
      <c r="LX167" s="128"/>
      <c r="LY167" s="128"/>
      <c r="LZ167" s="128"/>
      <c r="MA167" s="128"/>
      <c r="MB167" s="128"/>
      <c r="MC167" s="128"/>
      <c r="MD167" s="128"/>
      <c r="ME167" s="128"/>
      <c r="MF167" s="128"/>
      <c r="MG167" s="128"/>
      <c r="MH167" s="128"/>
      <c r="MI167" s="128"/>
      <c r="MJ167" s="128"/>
      <c r="MK167" s="128"/>
      <c r="ML167" s="128"/>
      <c r="MM167" s="128"/>
      <c r="MN167" s="128"/>
      <c r="MO167" s="128"/>
      <c r="MP167" s="128"/>
      <c r="MQ167" s="128"/>
      <c r="MR167" s="128"/>
      <c r="MS167" s="128"/>
      <c r="MT167" s="128"/>
      <c r="MU167" s="128"/>
      <c r="MV167" s="128"/>
      <c r="MW167" s="128"/>
      <c r="MX167" s="128"/>
      <c r="MY167" s="128"/>
      <c r="MZ167" s="128"/>
      <c r="NA167" s="128"/>
      <c r="NB167" s="128"/>
      <c r="NC167" s="128"/>
      <c r="ND167" s="128"/>
      <c r="NE167" s="128"/>
      <c r="NF167" s="128"/>
      <c r="NG167" s="128"/>
      <c r="NH167" s="128"/>
      <c r="NI167" s="128"/>
      <c r="NJ167" s="128"/>
      <c r="NK167" s="128"/>
      <c r="NL167" s="128"/>
      <c r="NM167" s="128"/>
      <c r="NN167" s="128"/>
      <c r="NO167" s="128"/>
      <c r="NP167" s="128"/>
      <c r="NQ167" s="128"/>
      <c r="NR167" s="128"/>
      <c r="NS167" s="128"/>
      <c r="NT167" s="128"/>
      <c r="NU167" s="128"/>
      <c r="NV167" s="128"/>
      <c r="NW167" s="128"/>
      <c r="NX167" s="128"/>
      <c r="NY167" s="128"/>
      <c r="NZ167" s="128"/>
      <c r="OA167" s="128"/>
      <c r="OB167" s="128"/>
      <c r="OC167" s="128"/>
      <c r="OD167" s="128"/>
      <c r="OE167" s="128"/>
      <c r="OF167" s="128"/>
      <c r="OG167" s="128"/>
      <c r="OH167" s="128"/>
      <c r="OI167" s="128"/>
      <c r="OJ167" s="128"/>
      <c r="OK167" s="128"/>
      <c r="OL167" s="128"/>
      <c r="OM167" s="128"/>
      <c r="ON167" s="128"/>
      <c r="OO167" s="128"/>
      <c r="OP167" s="128"/>
      <c r="OQ167" s="128"/>
      <c r="OR167" s="128"/>
      <c r="OS167" s="128"/>
      <c r="OT167" s="128"/>
      <c r="OU167" s="128"/>
      <c r="OV167" s="128"/>
      <c r="OW167" s="128"/>
      <c r="OX167" s="128"/>
      <c r="OY167" s="128"/>
      <c r="OZ167" s="128"/>
      <c r="PA167" s="128"/>
      <c r="PB167" s="128"/>
      <c r="PC167" s="128"/>
      <c r="PD167" s="128"/>
      <c r="PE167" s="128"/>
      <c r="PF167" s="128"/>
      <c r="PG167" s="128"/>
      <c r="PH167" s="128"/>
      <c r="PI167" s="128"/>
      <c r="PJ167" s="128"/>
      <c r="PK167" s="128"/>
      <c r="PL167" s="128"/>
      <c r="PM167" s="128"/>
      <c r="PN167" s="128"/>
      <c r="PO167" s="128"/>
      <c r="PP167" s="128"/>
      <c r="PQ167" s="128"/>
      <c r="PR167" s="128"/>
      <c r="PS167" s="128"/>
      <c r="PT167" s="128"/>
      <c r="PU167" s="128"/>
      <c r="PV167" s="128"/>
      <c r="PW167" s="128"/>
      <c r="PX167" s="128"/>
      <c r="PY167" s="128"/>
      <c r="PZ167" s="128"/>
      <c r="QA167" s="128"/>
      <c r="QB167" s="128"/>
      <c r="QC167" s="128"/>
      <c r="QD167" s="128"/>
      <c r="QE167" s="128"/>
      <c r="QF167" s="128"/>
      <c r="QG167" s="128"/>
      <c r="QH167" s="128"/>
      <c r="QI167" s="128"/>
      <c r="QJ167" s="128"/>
      <c r="QK167" s="128"/>
      <c r="QL167" s="128"/>
      <c r="QM167" s="128"/>
      <c r="QN167" s="128"/>
      <c r="QO167" s="128"/>
      <c r="QP167" s="128"/>
      <c r="QQ167" s="128"/>
      <c r="QR167" s="128"/>
      <c r="QS167" s="128"/>
      <c r="QT167" s="128"/>
      <c r="QU167" s="128"/>
      <c r="QV167" s="128"/>
      <c r="QW167" s="128"/>
      <c r="QX167" s="128"/>
      <c r="QY167" s="128"/>
      <c r="QZ167" s="128"/>
      <c r="RA167" s="128"/>
      <c r="RB167" s="128"/>
      <c r="RC167" s="128"/>
      <c r="RD167" s="128"/>
      <c r="RE167" s="128"/>
      <c r="RF167" s="128"/>
      <c r="RG167" s="128"/>
      <c r="RH167" s="128"/>
      <c r="RI167" s="128"/>
      <c r="RJ167" s="128"/>
      <c r="RK167" s="128"/>
      <c r="RL167" s="128"/>
      <c r="RM167" s="128"/>
      <c r="RN167" s="128"/>
      <c r="RO167" s="128"/>
      <c r="RP167" s="128"/>
      <c r="RQ167" s="128"/>
      <c r="RR167" s="128"/>
      <c r="RS167" s="128"/>
      <c r="RT167" s="128"/>
      <c r="RU167" s="128"/>
      <c r="RV167" s="128"/>
      <c r="RW167" s="128"/>
      <c r="RX167" s="128"/>
      <c r="RY167" s="128"/>
      <c r="RZ167" s="128"/>
      <c r="SA167" s="128"/>
      <c r="SB167" s="128"/>
      <c r="SC167" s="128"/>
      <c r="SD167" s="128"/>
      <c r="SE167" s="128"/>
      <c r="SF167" s="128"/>
      <c r="SG167" s="128"/>
      <c r="SH167" s="128"/>
      <c r="SI167" s="128"/>
      <c r="SJ167" s="128"/>
      <c r="SK167" s="128"/>
      <c r="SL167" s="128"/>
      <c r="SM167" s="128"/>
      <c r="SN167" s="128"/>
      <c r="SO167" s="128"/>
      <c r="SP167" s="128"/>
      <c r="SQ167" s="128"/>
      <c r="SR167" s="128"/>
      <c r="SS167" s="128"/>
      <c r="ST167" s="128"/>
      <c r="SU167" s="128"/>
      <c r="SV167" s="128"/>
      <c r="SW167" s="128"/>
      <c r="SX167" s="128"/>
      <c r="SY167" s="128"/>
      <c r="SZ167" s="128"/>
      <c r="TA167" s="128"/>
      <c r="TB167" s="128"/>
      <c r="TC167" s="128"/>
      <c r="TD167" s="128"/>
      <c r="TE167" s="128"/>
      <c r="TF167" s="128"/>
      <c r="TG167" s="128"/>
      <c r="TH167" s="128"/>
      <c r="TI167" s="128"/>
      <c r="TJ167" s="128"/>
      <c r="TK167" s="128"/>
      <c r="TL167" s="128"/>
      <c r="TM167" s="128"/>
      <c r="TN167" s="128"/>
      <c r="TO167" s="128"/>
      <c r="TP167" s="128"/>
      <c r="TQ167" s="128"/>
      <c r="TR167" s="128"/>
      <c r="TS167" s="128"/>
      <c r="TT167" s="128"/>
      <c r="TU167" s="128"/>
      <c r="TV167" s="128"/>
      <c r="TW167" s="128"/>
      <c r="TX167" s="128"/>
      <c r="TY167" s="128"/>
      <c r="TZ167" s="128"/>
      <c r="UA167" s="128"/>
      <c r="UB167" s="128"/>
      <c r="UC167" s="128"/>
      <c r="UD167" s="128"/>
      <c r="UE167" s="128"/>
      <c r="UF167" s="128"/>
      <c r="UG167" s="128"/>
      <c r="UH167" s="128"/>
      <c r="UI167" s="128"/>
      <c r="UJ167" s="128"/>
      <c r="UK167" s="128"/>
      <c r="UL167" s="128"/>
      <c r="UM167" s="128"/>
      <c r="UN167" s="128"/>
      <c r="UO167" s="128"/>
      <c r="UP167" s="128"/>
      <c r="UQ167" s="128"/>
      <c r="UR167" s="128"/>
      <c r="US167" s="128"/>
      <c r="UT167" s="128"/>
      <c r="UU167" s="128"/>
      <c r="UV167" s="128"/>
      <c r="UW167" s="128"/>
      <c r="UX167" s="128"/>
      <c r="UY167" s="128"/>
      <c r="UZ167" s="128"/>
      <c r="VA167" s="128"/>
      <c r="VB167" s="128"/>
    </row>
    <row r="168" spans="1:574" hidden="1" x14ac:dyDescent="0.25">
      <c r="A168" s="44"/>
      <c r="B168" s="85" t="s">
        <v>383</v>
      </c>
      <c r="C168" s="44" t="s">
        <v>384</v>
      </c>
      <c r="D168" s="76">
        <f>+'[5]Presupuesto 2020'!U168</f>
        <v>120000000</v>
      </c>
      <c r="E168" s="76">
        <f>+'[5]Programa I'!D168+'[5]Programa II'!D168+'[5]Programa III'!D168+'[5]Programa IV'!D168+'[5]Programa V'!D168</f>
        <v>660000</v>
      </c>
      <c r="F168" s="89">
        <f>SUM(D168:E168)</f>
        <v>120660000</v>
      </c>
      <c r="G168" s="89">
        <f>+'[5]Programa I'!F168+'[5]Programa II'!F168+'[5]Programa III'!F168+'[5]Programa IV'!F168+'[5]Programa V'!F168</f>
        <v>0</v>
      </c>
      <c r="H168" s="89">
        <f>+'[5]Total Programa'!U167</f>
        <v>120658185</v>
      </c>
      <c r="I168" s="89">
        <f>+F168-H168</f>
        <v>1815</v>
      </c>
      <c r="J168" s="90">
        <f t="shared" si="147"/>
        <v>1.504226752859274E-5</v>
      </c>
      <c r="L168" s="89">
        <f>+'[5]Programa I'!K168+'[5]Programa II'!K168+'[5]Programa III'!K168+'[5]Programa IV'!K168+'[5]Programa V'!K168</f>
        <v>0</v>
      </c>
      <c r="M168" s="89">
        <f>+'[5]Programa I'!L168+'[5]Programa II'!L168+'[5]Programa III'!L168+'[5]Programa IV'!L168+'[5]Programa V'!L168</f>
        <v>120658185</v>
      </c>
      <c r="N168" s="89">
        <f>SUM(L168:M168)</f>
        <v>120658185</v>
      </c>
      <c r="O168" s="89">
        <f>+F168-N168</f>
        <v>1815</v>
      </c>
      <c r="P168" s="47"/>
    </row>
    <row r="169" spans="1:574" s="50" customFormat="1" hidden="1" x14ac:dyDescent="0.25">
      <c r="A169" s="44"/>
      <c r="B169" s="87" t="s">
        <v>385</v>
      </c>
      <c r="C169" s="50" t="s">
        <v>386</v>
      </c>
      <c r="D169" s="72">
        <f t="shared" ref="D169:I169" si="170">SUM(D170:D177)</f>
        <v>213590461.75</v>
      </c>
      <c r="E169" s="72">
        <f t="shared" si="170"/>
        <v>-4680000</v>
      </c>
      <c r="F169" s="72">
        <f t="shared" si="170"/>
        <v>208910461.75</v>
      </c>
      <c r="G169" s="72">
        <f t="shared" si="170"/>
        <v>1527493.29</v>
      </c>
      <c r="H169" s="72">
        <f t="shared" si="170"/>
        <v>40725020.289999999</v>
      </c>
      <c r="I169" s="72">
        <f t="shared" si="170"/>
        <v>168185441.46000001</v>
      </c>
      <c r="J169" s="73">
        <f t="shared" si="147"/>
        <v>0.80505992879028232</v>
      </c>
      <c r="K169" s="79"/>
      <c r="L169" s="72">
        <f>SUM(L170:L177)</f>
        <v>1527493.29</v>
      </c>
      <c r="M169" s="72">
        <f>SUM(M170:M177)</f>
        <v>39197526.999999993</v>
      </c>
      <c r="N169" s="72">
        <f>SUM(N170:N177)</f>
        <v>40725020.289999999</v>
      </c>
      <c r="O169" s="72">
        <f>SUM(O170:O177)</f>
        <v>168185441.46000001</v>
      </c>
      <c r="P169" s="47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  <c r="GG169" s="128"/>
      <c r="GH169" s="128"/>
      <c r="GI169" s="128"/>
      <c r="GJ169" s="128"/>
      <c r="GK169" s="128"/>
      <c r="GL169" s="128"/>
      <c r="GM169" s="128"/>
      <c r="GN169" s="128"/>
      <c r="GO169" s="128"/>
      <c r="GP169" s="128"/>
      <c r="GQ169" s="128"/>
      <c r="GR169" s="128"/>
      <c r="GS169" s="128"/>
      <c r="GT169" s="128"/>
      <c r="GU169" s="128"/>
      <c r="GV169" s="128"/>
      <c r="GW169" s="128"/>
      <c r="GX169" s="128"/>
      <c r="GY169" s="128"/>
      <c r="GZ169" s="128"/>
      <c r="HA169" s="128"/>
      <c r="HB169" s="128"/>
      <c r="HC169" s="128"/>
      <c r="HD169" s="128"/>
      <c r="HE169" s="128"/>
      <c r="HF169" s="128"/>
      <c r="HG169" s="128"/>
      <c r="HH169" s="128"/>
      <c r="HI169" s="128"/>
      <c r="HJ169" s="128"/>
      <c r="HK169" s="128"/>
      <c r="HL169" s="128"/>
      <c r="HM169" s="128"/>
      <c r="HN169" s="128"/>
      <c r="HO169" s="128"/>
      <c r="HP169" s="128"/>
      <c r="HQ169" s="128"/>
      <c r="HR169" s="128"/>
      <c r="HS169" s="128"/>
      <c r="HT169" s="128"/>
      <c r="HU169" s="128"/>
      <c r="HV169" s="128"/>
      <c r="HW169" s="128"/>
      <c r="HX169" s="128"/>
      <c r="HY169" s="128"/>
      <c r="HZ169" s="128"/>
      <c r="IA169" s="128"/>
      <c r="IB169" s="128"/>
      <c r="IC169" s="128"/>
      <c r="ID169" s="128"/>
      <c r="IE169" s="128"/>
      <c r="IF169" s="128"/>
      <c r="IG169" s="128"/>
      <c r="IH169" s="128"/>
      <c r="II169" s="128"/>
      <c r="IJ169" s="128"/>
      <c r="IK169" s="128"/>
      <c r="IL169" s="128"/>
      <c r="IM169" s="128"/>
      <c r="IN169" s="128"/>
      <c r="IO169" s="128"/>
      <c r="IP169" s="128"/>
      <c r="IQ169" s="128"/>
      <c r="IR169" s="128"/>
      <c r="IS169" s="128"/>
      <c r="IT169" s="128"/>
      <c r="IU169" s="128"/>
      <c r="IV169" s="128"/>
      <c r="IW169" s="128"/>
      <c r="IX169" s="128"/>
      <c r="IY169" s="128"/>
      <c r="IZ169" s="128"/>
      <c r="JA169" s="128"/>
      <c r="JB169" s="128"/>
      <c r="JC169" s="128"/>
      <c r="JD169" s="128"/>
      <c r="JE169" s="128"/>
      <c r="JF169" s="128"/>
      <c r="JG169" s="128"/>
      <c r="JH169" s="128"/>
      <c r="JI169" s="128"/>
      <c r="JJ169" s="128"/>
      <c r="JK169" s="128"/>
      <c r="JL169" s="128"/>
      <c r="JM169" s="128"/>
      <c r="JN169" s="128"/>
      <c r="JO169" s="128"/>
      <c r="JP169" s="128"/>
      <c r="JQ169" s="128"/>
      <c r="JR169" s="128"/>
      <c r="JS169" s="128"/>
      <c r="JT169" s="128"/>
      <c r="JU169" s="128"/>
      <c r="JV169" s="128"/>
      <c r="JW169" s="128"/>
      <c r="JX169" s="128"/>
      <c r="JY169" s="128"/>
      <c r="JZ169" s="128"/>
      <c r="KA169" s="128"/>
      <c r="KB169" s="128"/>
      <c r="KC169" s="128"/>
      <c r="KD169" s="128"/>
      <c r="KE169" s="128"/>
      <c r="KF169" s="128"/>
      <c r="KG169" s="128"/>
      <c r="KH169" s="128"/>
      <c r="KI169" s="128"/>
      <c r="KJ169" s="128"/>
      <c r="KK169" s="128"/>
      <c r="KL169" s="128"/>
      <c r="KM169" s="128"/>
      <c r="KN169" s="128"/>
      <c r="KO169" s="128"/>
      <c r="KP169" s="128"/>
      <c r="KQ169" s="128"/>
      <c r="KR169" s="128"/>
      <c r="KS169" s="128"/>
      <c r="KT169" s="128"/>
      <c r="KU169" s="128"/>
      <c r="KV169" s="128"/>
      <c r="KW169" s="128"/>
      <c r="KX169" s="128"/>
      <c r="KY169" s="128"/>
      <c r="KZ169" s="128"/>
      <c r="LA169" s="128"/>
      <c r="LB169" s="128"/>
      <c r="LC169" s="128"/>
      <c r="LD169" s="128"/>
      <c r="LE169" s="128"/>
      <c r="LF169" s="128"/>
      <c r="LG169" s="128"/>
      <c r="LH169" s="128"/>
      <c r="LI169" s="128"/>
      <c r="LJ169" s="128"/>
      <c r="LK169" s="128"/>
      <c r="LL169" s="128"/>
      <c r="LM169" s="128"/>
      <c r="LN169" s="128"/>
      <c r="LO169" s="128"/>
      <c r="LP169" s="128"/>
      <c r="LQ169" s="128"/>
      <c r="LR169" s="128"/>
      <c r="LS169" s="128"/>
      <c r="LT169" s="128"/>
      <c r="LU169" s="128"/>
      <c r="LV169" s="128"/>
      <c r="LW169" s="128"/>
      <c r="LX169" s="128"/>
      <c r="LY169" s="128"/>
      <c r="LZ169" s="128"/>
      <c r="MA169" s="128"/>
      <c r="MB169" s="128"/>
      <c r="MC169" s="128"/>
      <c r="MD169" s="128"/>
      <c r="ME169" s="128"/>
      <c r="MF169" s="128"/>
      <c r="MG169" s="128"/>
      <c r="MH169" s="128"/>
      <c r="MI169" s="128"/>
      <c r="MJ169" s="128"/>
      <c r="MK169" s="128"/>
      <c r="ML169" s="128"/>
      <c r="MM169" s="128"/>
      <c r="MN169" s="128"/>
      <c r="MO169" s="128"/>
      <c r="MP169" s="128"/>
      <c r="MQ169" s="128"/>
      <c r="MR169" s="128"/>
      <c r="MS169" s="128"/>
      <c r="MT169" s="128"/>
      <c r="MU169" s="128"/>
      <c r="MV169" s="128"/>
      <c r="MW169" s="128"/>
      <c r="MX169" s="128"/>
      <c r="MY169" s="128"/>
      <c r="MZ169" s="128"/>
      <c r="NA169" s="128"/>
      <c r="NB169" s="128"/>
      <c r="NC169" s="128"/>
      <c r="ND169" s="128"/>
      <c r="NE169" s="128"/>
      <c r="NF169" s="128"/>
      <c r="NG169" s="128"/>
      <c r="NH169" s="128"/>
      <c r="NI169" s="128"/>
      <c r="NJ169" s="128"/>
      <c r="NK169" s="128"/>
      <c r="NL169" s="128"/>
      <c r="NM169" s="128"/>
      <c r="NN169" s="128"/>
      <c r="NO169" s="128"/>
      <c r="NP169" s="128"/>
      <c r="NQ169" s="128"/>
      <c r="NR169" s="128"/>
      <c r="NS169" s="128"/>
      <c r="NT169" s="128"/>
      <c r="NU169" s="128"/>
      <c r="NV169" s="128"/>
      <c r="NW169" s="128"/>
      <c r="NX169" s="128"/>
      <c r="NY169" s="128"/>
      <c r="NZ169" s="128"/>
      <c r="OA169" s="128"/>
      <c r="OB169" s="128"/>
      <c r="OC169" s="128"/>
      <c r="OD169" s="128"/>
      <c r="OE169" s="128"/>
      <c r="OF169" s="128"/>
      <c r="OG169" s="128"/>
      <c r="OH169" s="128"/>
      <c r="OI169" s="128"/>
      <c r="OJ169" s="128"/>
      <c r="OK169" s="128"/>
      <c r="OL169" s="128"/>
      <c r="OM169" s="128"/>
      <c r="ON169" s="128"/>
      <c r="OO169" s="128"/>
      <c r="OP169" s="128"/>
      <c r="OQ169" s="128"/>
      <c r="OR169" s="128"/>
      <c r="OS169" s="128"/>
      <c r="OT169" s="128"/>
      <c r="OU169" s="128"/>
      <c r="OV169" s="128"/>
      <c r="OW169" s="128"/>
      <c r="OX169" s="128"/>
      <c r="OY169" s="128"/>
      <c r="OZ169" s="128"/>
      <c r="PA169" s="128"/>
      <c r="PB169" s="128"/>
      <c r="PC169" s="128"/>
      <c r="PD169" s="128"/>
      <c r="PE169" s="128"/>
      <c r="PF169" s="128"/>
      <c r="PG169" s="128"/>
      <c r="PH169" s="128"/>
      <c r="PI169" s="128"/>
      <c r="PJ169" s="128"/>
      <c r="PK169" s="128"/>
      <c r="PL169" s="128"/>
      <c r="PM169" s="128"/>
      <c r="PN169" s="128"/>
      <c r="PO169" s="128"/>
      <c r="PP169" s="128"/>
      <c r="PQ169" s="128"/>
      <c r="PR169" s="128"/>
      <c r="PS169" s="128"/>
      <c r="PT169" s="128"/>
      <c r="PU169" s="128"/>
      <c r="PV169" s="128"/>
      <c r="PW169" s="128"/>
      <c r="PX169" s="128"/>
      <c r="PY169" s="128"/>
      <c r="PZ169" s="128"/>
      <c r="QA169" s="128"/>
      <c r="QB169" s="128"/>
      <c r="QC169" s="128"/>
      <c r="QD169" s="128"/>
      <c r="QE169" s="128"/>
      <c r="QF169" s="128"/>
      <c r="QG169" s="128"/>
      <c r="QH169" s="128"/>
      <c r="QI169" s="128"/>
      <c r="QJ169" s="128"/>
      <c r="QK169" s="128"/>
      <c r="QL169" s="128"/>
      <c r="QM169" s="128"/>
      <c r="QN169" s="128"/>
      <c r="QO169" s="128"/>
      <c r="QP169" s="128"/>
      <c r="QQ169" s="128"/>
      <c r="QR169" s="128"/>
      <c r="QS169" s="128"/>
      <c r="QT169" s="128"/>
      <c r="QU169" s="128"/>
      <c r="QV169" s="128"/>
      <c r="QW169" s="128"/>
      <c r="QX169" s="128"/>
      <c r="QY169" s="128"/>
      <c r="QZ169" s="128"/>
      <c r="RA169" s="128"/>
      <c r="RB169" s="128"/>
      <c r="RC169" s="128"/>
      <c r="RD169" s="128"/>
      <c r="RE169" s="128"/>
      <c r="RF169" s="128"/>
      <c r="RG169" s="128"/>
      <c r="RH169" s="128"/>
      <c r="RI169" s="128"/>
      <c r="RJ169" s="128"/>
      <c r="RK169" s="128"/>
      <c r="RL169" s="128"/>
      <c r="RM169" s="128"/>
      <c r="RN169" s="128"/>
      <c r="RO169" s="128"/>
      <c r="RP169" s="128"/>
      <c r="RQ169" s="128"/>
      <c r="RR169" s="128"/>
      <c r="RS169" s="128"/>
      <c r="RT169" s="128"/>
      <c r="RU169" s="128"/>
      <c r="RV169" s="128"/>
      <c r="RW169" s="128"/>
      <c r="RX169" s="128"/>
      <c r="RY169" s="128"/>
      <c r="RZ169" s="128"/>
      <c r="SA169" s="128"/>
      <c r="SB169" s="128"/>
      <c r="SC169" s="128"/>
      <c r="SD169" s="128"/>
      <c r="SE169" s="128"/>
      <c r="SF169" s="128"/>
      <c r="SG169" s="128"/>
      <c r="SH169" s="128"/>
      <c r="SI169" s="128"/>
      <c r="SJ169" s="128"/>
      <c r="SK169" s="128"/>
      <c r="SL169" s="128"/>
      <c r="SM169" s="128"/>
      <c r="SN169" s="128"/>
      <c r="SO169" s="128"/>
      <c r="SP169" s="128"/>
      <c r="SQ169" s="128"/>
      <c r="SR169" s="128"/>
      <c r="SS169" s="128"/>
      <c r="ST169" s="128"/>
      <c r="SU169" s="128"/>
      <c r="SV169" s="128"/>
      <c r="SW169" s="128"/>
      <c r="SX169" s="128"/>
      <c r="SY169" s="128"/>
      <c r="SZ169" s="128"/>
      <c r="TA169" s="128"/>
      <c r="TB169" s="128"/>
      <c r="TC169" s="128"/>
      <c r="TD169" s="128"/>
      <c r="TE169" s="128"/>
      <c r="TF169" s="128"/>
      <c r="TG169" s="128"/>
      <c r="TH169" s="128"/>
      <c r="TI169" s="128"/>
      <c r="TJ169" s="128"/>
      <c r="TK169" s="128"/>
      <c r="TL169" s="128"/>
      <c r="TM169" s="128"/>
      <c r="TN169" s="128"/>
      <c r="TO169" s="128"/>
      <c r="TP169" s="128"/>
      <c r="TQ169" s="128"/>
      <c r="TR169" s="128"/>
      <c r="TS169" s="128"/>
      <c r="TT169" s="128"/>
      <c r="TU169" s="128"/>
      <c r="TV169" s="128"/>
      <c r="TW169" s="128"/>
      <c r="TX169" s="128"/>
      <c r="TY169" s="128"/>
      <c r="TZ169" s="128"/>
      <c r="UA169" s="128"/>
      <c r="UB169" s="128"/>
      <c r="UC169" s="128"/>
      <c r="UD169" s="128"/>
      <c r="UE169" s="128"/>
      <c r="UF169" s="128"/>
      <c r="UG169" s="128"/>
      <c r="UH169" s="128"/>
      <c r="UI169" s="128"/>
      <c r="UJ169" s="128"/>
      <c r="UK169" s="128"/>
      <c r="UL169" s="128"/>
      <c r="UM169" s="128"/>
      <c r="UN169" s="128"/>
      <c r="UO169" s="128"/>
      <c r="UP169" s="128"/>
      <c r="UQ169" s="128"/>
      <c r="UR169" s="128"/>
      <c r="US169" s="128"/>
      <c r="UT169" s="128"/>
      <c r="UU169" s="128"/>
      <c r="UV169" s="128"/>
      <c r="UW169" s="128"/>
      <c r="UX169" s="128"/>
      <c r="UY169" s="128"/>
      <c r="UZ169" s="128"/>
      <c r="VA169" s="128"/>
      <c r="VB169" s="128"/>
    </row>
    <row r="170" spans="1:574" hidden="1" x14ac:dyDescent="0.25">
      <c r="A170" s="44"/>
      <c r="B170" s="74" t="s">
        <v>387</v>
      </c>
      <c r="C170" s="91" t="s">
        <v>388</v>
      </c>
      <c r="D170" s="76">
        <f>+'[5]Presupuesto 2020'!U170</f>
        <v>0</v>
      </c>
      <c r="E170" s="76">
        <f>+'[5]Programa I'!D170+'[5]Programa II'!D170+'[5]Programa III'!D170+'[5]Programa IV'!D170+'[5]Programa V'!D170</f>
        <v>0</v>
      </c>
      <c r="F170" s="89">
        <f t="shared" ref="F170:F175" si="171">SUM(D170:E170)</f>
        <v>0</v>
      </c>
      <c r="G170" s="89">
        <f>+'[5]Programa I'!F170+'[5]Programa II'!F170+'[5]Programa III'!F170+'[5]Programa IV'!F170+'[5]Programa V'!F170</f>
        <v>0</v>
      </c>
      <c r="H170" s="89">
        <f>+'[5]Total Programa'!U169</f>
        <v>0</v>
      </c>
      <c r="I170" s="89">
        <f t="shared" ref="I170:I177" si="172">+F170-H170</f>
        <v>0</v>
      </c>
      <c r="J170" s="90">
        <f t="shared" si="147"/>
        <v>0</v>
      </c>
      <c r="K170" s="44"/>
      <c r="L170" s="89">
        <f>+'[5]Programa I'!K170+'[5]Programa II'!K170+'[5]Programa III'!K170+'[5]Programa IV'!K170+'[5]Programa V'!K170</f>
        <v>0</v>
      </c>
      <c r="M170" s="89">
        <f>+'[5]Programa I'!L170+'[5]Programa II'!L170+'[5]Programa III'!L170+'[5]Programa IV'!L170+'[5]Programa V'!L170</f>
        <v>0</v>
      </c>
      <c r="N170" s="89">
        <f t="shared" ref="N170:N177" si="173">SUM(L170:M170)</f>
        <v>0</v>
      </c>
      <c r="O170" s="89">
        <f t="shared" ref="O170:O177" si="174">+F170-N170</f>
        <v>0</v>
      </c>
      <c r="P170" s="47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  <c r="IV170" s="44"/>
      <c r="IW170" s="44"/>
      <c r="IX170" s="44"/>
      <c r="IY170" s="44"/>
      <c r="IZ170" s="44"/>
      <c r="JA170" s="44"/>
      <c r="JB170" s="44"/>
      <c r="JC170" s="44"/>
      <c r="JD170" s="44"/>
      <c r="JE170" s="44"/>
      <c r="JF170" s="44"/>
      <c r="JG170" s="44"/>
      <c r="JH170" s="44"/>
      <c r="JI170" s="44"/>
      <c r="JJ170" s="44"/>
      <c r="JK170" s="44"/>
      <c r="JL170" s="44"/>
      <c r="JM170" s="44"/>
      <c r="JN170" s="44"/>
      <c r="JO170" s="44"/>
      <c r="JP170" s="44"/>
      <c r="JQ170" s="44"/>
      <c r="JR170" s="44"/>
      <c r="JS170" s="44"/>
      <c r="JT170" s="44"/>
      <c r="JU170" s="44"/>
      <c r="JV170" s="44"/>
      <c r="JW170" s="44"/>
      <c r="JX170" s="44"/>
      <c r="JY170" s="44"/>
      <c r="JZ170" s="44"/>
      <c r="KA170" s="44"/>
      <c r="KB170" s="44"/>
      <c r="KC170" s="44"/>
      <c r="KD170" s="44"/>
      <c r="KE170" s="44"/>
      <c r="KF170" s="44"/>
      <c r="KG170" s="44"/>
      <c r="KH170" s="44"/>
      <c r="KI170" s="44"/>
      <c r="KJ170" s="44"/>
      <c r="KK170" s="44"/>
      <c r="KL170" s="44"/>
      <c r="KM170" s="44"/>
      <c r="KN170" s="44"/>
      <c r="KO170" s="44"/>
      <c r="KP170" s="44"/>
      <c r="KQ170" s="44"/>
      <c r="KR170" s="44"/>
      <c r="KS170" s="44"/>
      <c r="KT170" s="44"/>
      <c r="KU170" s="44"/>
      <c r="KV170" s="44"/>
      <c r="KW170" s="44"/>
      <c r="KX170" s="44"/>
      <c r="KY170" s="44"/>
      <c r="KZ170" s="44"/>
      <c r="LA170" s="44"/>
      <c r="LB170" s="44"/>
      <c r="LC170" s="44"/>
      <c r="LD170" s="44"/>
      <c r="LE170" s="44"/>
      <c r="LF170" s="44"/>
      <c r="LG170" s="44"/>
      <c r="LH170" s="44"/>
      <c r="LI170" s="44"/>
      <c r="LJ170" s="44"/>
      <c r="LK170" s="44"/>
      <c r="LL170" s="44"/>
      <c r="LM170" s="44"/>
      <c r="LN170" s="44"/>
      <c r="LO170" s="44"/>
      <c r="LP170" s="44"/>
      <c r="LQ170" s="44"/>
      <c r="LR170" s="44"/>
      <c r="LS170" s="44"/>
      <c r="LT170" s="44"/>
      <c r="LU170" s="44"/>
      <c r="LV170" s="44"/>
      <c r="LW170" s="44"/>
      <c r="LX170" s="44"/>
      <c r="LY170" s="44"/>
      <c r="LZ170" s="44"/>
      <c r="MA170" s="44"/>
      <c r="MB170" s="44"/>
      <c r="MC170" s="44"/>
      <c r="MD170" s="44"/>
      <c r="ME170" s="44"/>
      <c r="MF170" s="44"/>
      <c r="MG170" s="44"/>
      <c r="MH170" s="44"/>
      <c r="MI170" s="44"/>
      <c r="MJ170" s="44"/>
      <c r="MK170" s="44"/>
      <c r="ML170" s="44"/>
      <c r="MM170" s="44"/>
      <c r="MN170" s="44"/>
      <c r="MO170" s="44"/>
      <c r="MP170" s="44"/>
      <c r="MQ170" s="44"/>
      <c r="MR170" s="44"/>
      <c r="MS170" s="44"/>
      <c r="MT170" s="44"/>
      <c r="MU170" s="44"/>
      <c r="MV170" s="44"/>
      <c r="MW170" s="44"/>
      <c r="MX170" s="44"/>
      <c r="MY170" s="44"/>
      <c r="MZ170" s="44"/>
      <c r="NA170" s="44"/>
      <c r="NB170" s="44"/>
      <c r="NC170" s="44"/>
      <c r="ND170" s="44"/>
      <c r="NE170" s="44"/>
      <c r="NF170" s="44"/>
      <c r="NG170" s="44"/>
      <c r="NH170" s="44"/>
      <c r="NI170" s="44"/>
      <c r="NJ170" s="44"/>
      <c r="NK170" s="44"/>
      <c r="NL170" s="44"/>
      <c r="NM170" s="44"/>
      <c r="NN170" s="44"/>
      <c r="NO170" s="44"/>
      <c r="NP170" s="44"/>
      <c r="NQ170" s="44"/>
      <c r="NR170" s="44"/>
      <c r="NS170" s="44"/>
      <c r="NT170" s="44"/>
      <c r="NU170" s="44"/>
      <c r="NV170" s="44"/>
      <c r="NW170" s="44"/>
      <c r="NX170" s="44"/>
      <c r="NY170" s="44"/>
      <c r="NZ170" s="44"/>
      <c r="OA170" s="44"/>
      <c r="OB170" s="44"/>
      <c r="OC170" s="44"/>
      <c r="OD170" s="44"/>
      <c r="OE170" s="44"/>
      <c r="OF170" s="44"/>
      <c r="OG170" s="44"/>
      <c r="OH170" s="44"/>
      <c r="OI170" s="44"/>
      <c r="OJ170" s="44"/>
      <c r="OK170" s="44"/>
      <c r="OL170" s="44"/>
      <c r="OM170" s="44"/>
      <c r="ON170" s="44"/>
      <c r="OO170" s="44"/>
      <c r="OP170" s="44"/>
      <c r="OQ170" s="44"/>
      <c r="OR170" s="44"/>
      <c r="OS170" s="44"/>
      <c r="OT170" s="44"/>
      <c r="OU170" s="44"/>
      <c r="OV170" s="44"/>
      <c r="OW170" s="44"/>
      <c r="OX170" s="44"/>
      <c r="OY170" s="44"/>
      <c r="OZ170" s="44"/>
      <c r="PA170" s="44"/>
      <c r="PB170" s="44"/>
      <c r="PC170" s="44"/>
      <c r="PD170" s="44"/>
      <c r="PE170" s="44"/>
      <c r="PF170" s="44"/>
      <c r="PG170" s="44"/>
      <c r="PH170" s="44"/>
      <c r="PI170" s="44"/>
      <c r="PJ170" s="44"/>
      <c r="PK170" s="44"/>
      <c r="PL170" s="44"/>
      <c r="PM170" s="44"/>
      <c r="PN170" s="44"/>
      <c r="PO170" s="44"/>
      <c r="PP170" s="44"/>
      <c r="PQ170" s="44"/>
      <c r="PR170" s="44"/>
      <c r="PS170" s="44"/>
      <c r="PT170" s="44"/>
      <c r="PU170" s="44"/>
      <c r="PV170" s="44"/>
      <c r="PW170" s="44"/>
      <c r="PX170" s="44"/>
      <c r="PY170" s="44"/>
      <c r="PZ170" s="44"/>
      <c r="QA170" s="44"/>
      <c r="QB170" s="44"/>
      <c r="QC170" s="44"/>
      <c r="QD170" s="44"/>
      <c r="QE170" s="44"/>
      <c r="QF170" s="44"/>
      <c r="QG170" s="44"/>
      <c r="QH170" s="44"/>
      <c r="QI170" s="44"/>
      <c r="QJ170" s="44"/>
      <c r="QK170" s="44"/>
      <c r="QL170" s="44"/>
      <c r="QM170" s="44"/>
      <c r="QN170" s="44"/>
      <c r="QO170" s="44"/>
      <c r="QP170" s="44"/>
      <c r="QQ170" s="44"/>
      <c r="QR170" s="44"/>
      <c r="QS170" s="44"/>
      <c r="QT170" s="44"/>
      <c r="QU170" s="44"/>
      <c r="QV170" s="44"/>
      <c r="QW170" s="44"/>
      <c r="QX170" s="44"/>
      <c r="QY170" s="44"/>
      <c r="QZ170" s="44"/>
      <c r="RA170" s="44"/>
      <c r="RB170" s="44"/>
      <c r="RC170" s="44"/>
      <c r="RD170" s="44"/>
      <c r="RE170" s="44"/>
      <c r="RF170" s="44"/>
      <c r="RG170" s="44"/>
      <c r="RH170" s="44"/>
      <c r="RI170" s="44"/>
      <c r="RJ170" s="44"/>
      <c r="RK170" s="44"/>
      <c r="RL170" s="44"/>
      <c r="RM170" s="44"/>
      <c r="RN170" s="44"/>
      <c r="RO170" s="44"/>
      <c r="RP170" s="44"/>
      <c r="RQ170" s="44"/>
      <c r="RR170" s="44"/>
      <c r="RS170" s="44"/>
      <c r="RT170" s="44"/>
      <c r="RU170" s="44"/>
      <c r="RV170" s="44"/>
      <c r="RW170" s="44"/>
      <c r="RX170" s="44"/>
      <c r="RY170" s="44"/>
      <c r="RZ170" s="44"/>
      <c r="SA170" s="44"/>
      <c r="SB170" s="44"/>
      <c r="SC170" s="44"/>
      <c r="SD170" s="44"/>
      <c r="SE170" s="44"/>
      <c r="SF170" s="44"/>
      <c r="SG170" s="44"/>
      <c r="SH170" s="44"/>
      <c r="SI170" s="44"/>
      <c r="SJ170" s="44"/>
      <c r="SK170" s="44"/>
      <c r="SL170" s="44"/>
      <c r="SM170" s="44"/>
      <c r="SN170" s="44"/>
      <c r="SO170" s="44"/>
      <c r="SP170" s="44"/>
      <c r="SQ170" s="44"/>
      <c r="SR170" s="44"/>
      <c r="SS170" s="44"/>
      <c r="ST170" s="44"/>
      <c r="SU170" s="44"/>
      <c r="SV170" s="44"/>
      <c r="SW170" s="44"/>
      <c r="SX170" s="44"/>
      <c r="SY170" s="44"/>
      <c r="SZ170" s="44"/>
      <c r="TA170" s="44"/>
      <c r="TB170" s="44"/>
      <c r="TC170" s="44"/>
      <c r="TD170" s="44"/>
      <c r="TE170" s="44"/>
      <c r="TF170" s="44"/>
      <c r="TG170" s="44"/>
      <c r="TH170" s="44"/>
      <c r="TI170" s="44"/>
      <c r="TJ170" s="44"/>
      <c r="TK170" s="44"/>
      <c r="TL170" s="44"/>
      <c r="TM170" s="44"/>
      <c r="TN170" s="44"/>
      <c r="TO170" s="44"/>
      <c r="TP170" s="44"/>
      <c r="TQ170" s="44"/>
      <c r="TR170" s="44"/>
      <c r="TS170" s="44"/>
      <c r="TT170" s="44"/>
      <c r="TU170" s="44"/>
      <c r="TV170" s="44"/>
      <c r="TW170" s="44"/>
      <c r="TX170" s="44"/>
      <c r="TY170" s="44"/>
      <c r="TZ170" s="44"/>
      <c r="UA170" s="44"/>
      <c r="UB170" s="44"/>
      <c r="UC170" s="44"/>
      <c r="UD170" s="44"/>
      <c r="UE170" s="44"/>
      <c r="UF170" s="44"/>
      <c r="UG170" s="44"/>
      <c r="UH170" s="44"/>
      <c r="UI170" s="44"/>
      <c r="UJ170" s="44"/>
      <c r="UK170" s="44"/>
      <c r="UL170" s="44"/>
      <c r="UM170" s="44"/>
      <c r="UN170" s="44"/>
      <c r="UO170" s="44"/>
      <c r="UP170" s="44"/>
      <c r="UQ170" s="44"/>
      <c r="UR170" s="44"/>
      <c r="US170" s="44"/>
      <c r="UT170" s="44"/>
      <c r="UU170" s="44"/>
      <c r="UV170" s="44"/>
      <c r="UW170" s="44"/>
      <c r="UX170" s="44"/>
      <c r="UY170" s="44"/>
      <c r="UZ170" s="44"/>
      <c r="VA170" s="44"/>
      <c r="VB170" s="44"/>
    </row>
    <row r="171" spans="1:574" hidden="1" x14ac:dyDescent="0.25">
      <c r="A171" s="44"/>
      <c r="B171" s="74" t="s">
        <v>389</v>
      </c>
      <c r="C171" s="91" t="s">
        <v>390</v>
      </c>
      <c r="D171" s="76">
        <f>+'[5]Presupuesto 2020'!U171</f>
        <v>22359791.370000001</v>
      </c>
      <c r="E171" s="76">
        <f>+'[5]Programa I'!D171+'[5]Programa II'!D171+'[5]Programa III'!D171+'[5]Programa IV'!D171+'[5]Programa V'!D171</f>
        <v>-4560000</v>
      </c>
      <c r="F171" s="89">
        <f t="shared" si="171"/>
        <v>17799791.370000001</v>
      </c>
      <c r="G171" s="89">
        <f>+'[5]Programa I'!F171+'[5]Programa II'!F171+'[5]Programa III'!F171+'[5]Programa IV'!F171+'[5]Programa V'!F171</f>
        <v>0</v>
      </c>
      <c r="H171" s="89">
        <f>+'[5]Total Programa'!U170</f>
        <v>0</v>
      </c>
      <c r="I171" s="89">
        <f t="shared" si="172"/>
        <v>17799791.370000001</v>
      </c>
      <c r="J171" s="90">
        <f t="shared" si="147"/>
        <v>1</v>
      </c>
      <c r="L171" s="89">
        <f>+'[5]Programa I'!K171+'[5]Programa II'!K171+'[5]Programa III'!K171+'[5]Programa IV'!K171+'[5]Programa V'!K171</f>
        <v>0</v>
      </c>
      <c r="M171" s="89">
        <f>+'[5]Programa I'!L171+'[5]Programa II'!L171+'[5]Programa III'!L171+'[5]Programa IV'!L171+'[5]Programa V'!L171</f>
        <v>0</v>
      </c>
      <c r="N171" s="89">
        <f t="shared" si="173"/>
        <v>0</v>
      </c>
      <c r="O171" s="89">
        <f t="shared" si="174"/>
        <v>17799791.370000001</v>
      </c>
      <c r="P171" s="47"/>
    </row>
    <row r="172" spans="1:574" hidden="1" x14ac:dyDescent="0.25">
      <c r="A172" s="44"/>
      <c r="B172" s="74" t="s">
        <v>391</v>
      </c>
      <c r="C172" s="91" t="s">
        <v>392</v>
      </c>
      <c r="D172" s="76">
        <f>+'[5]Presupuesto 2020'!U172</f>
        <v>1920525.33</v>
      </c>
      <c r="E172" s="76">
        <f>+'[5]Programa I'!D172+'[5]Programa II'!D172+'[5]Programa III'!D172+'[5]Programa IV'!D172+'[5]Programa V'!D172</f>
        <v>-120000</v>
      </c>
      <c r="F172" s="89">
        <f t="shared" si="171"/>
        <v>1800525.33</v>
      </c>
      <c r="G172" s="89">
        <f>+'[5]Programa I'!F172+'[5]Programa II'!F172+'[5]Programa III'!F172+'[5]Programa IV'!F172+'[5]Programa V'!F172</f>
        <v>0</v>
      </c>
      <c r="H172" s="89">
        <f>+'[5]Total Programa'!U171</f>
        <v>0</v>
      </c>
      <c r="I172" s="89">
        <f t="shared" si="172"/>
        <v>1800525.33</v>
      </c>
      <c r="J172" s="90">
        <f t="shared" si="147"/>
        <v>1</v>
      </c>
      <c r="L172" s="89">
        <f>+'[5]Programa I'!K172+'[5]Programa II'!K172+'[5]Programa III'!K172+'[5]Programa IV'!K172+'[5]Programa V'!K172</f>
        <v>0</v>
      </c>
      <c r="M172" s="89">
        <f>+'[5]Programa I'!L172+'[5]Programa II'!L172+'[5]Programa III'!L172+'[5]Programa IV'!L172+'[5]Programa V'!L172</f>
        <v>0</v>
      </c>
      <c r="N172" s="89">
        <f t="shared" si="173"/>
        <v>0</v>
      </c>
      <c r="O172" s="89">
        <f t="shared" si="174"/>
        <v>1800525.33</v>
      </c>
      <c r="P172" s="47"/>
    </row>
    <row r="173" spans="1:574" hidden="1" x14ac:dyDescent="0.25">
      <c r="A173" s="44"/>
      <c r="B173" s="74" t="s">
        <v>393</v>
      </c>
      <c r="C173" s="91" t="s">
        <v>394</v>
      </c>
      <c r="D173" s="76">
        <f>+'[5]Presupuesto 2020'!U173</f>
        <v>122918008.8</v>
      </c>
      <c r="E173" s="76">
        <f>+'[5]Programa I'!D173+'[5]Programa II'!D173+'[5]Programa III'!D173+'[5]Programa IV'!D173+'[5]Programa V'!D173</f>
        <v>0</v>
      </c>
      <c r="F173" s="89">
        <f t="shared" si="171"/>
        <v>122918008.8</v>
      </c>
      <c r="G173" s="89">
        <f>+'[5]Programa I'!F173+'[5]Programa II'!F173+'[5]Programa III'!F173+'[5]Programa IV'!F173+'[5]Programa V'!F173</f>
        <v>1527493.29</v>
      </c>
      <c r="H173" s="89">
        <f>+'[5]Total Programa'!U172</f>
        <v>8967890.9699999988</v>
      </c>
      <c r="I173" s="89">
        <f t="shared" si="172"/>
        <v>113950117.83</v>
      </c>
      <c r="J173" s="90">
        <f t="shared" si="147"/>
        <v>0.92704168365929474</v>
      </c>
      <c r="L173" s="89">
        <f>+'[5]Programa I'!K173+'[5]Programa II'!K173+'[5]Programa III'!K173+'[5]Programa IV'!K173+'[5]Programa V'!K173</f>
        <v>1527493.29</v>
      </c>
      <c r="M173" s="89">
        <f>+'[5]Programa I'!L173+'[5]Programa II'!L173+'[5]Programa III'!L173+'[5]Programa IV'!L173+'[5]Programa V'!L173</f>
        <v>7440397.6799999997</v>
      </c>
      <c r="N173" s="89">
        <f t="shared" si="173"/>
        <v>8967890.9699999988</v>
      </c>
      <c r="O173" s="89">
        <f t="shared" si="174"/>
        <v>113950117.83</v>
      </c>
      <c r="P173" s="47"/>
    </row>
    <row r="174" spans="1:574" hidden="1" x14ac:dyDescent="0.25">
      <c r="A174" s="44"/>
      <c r="B174" s="74" t="s">
        <v>395</v>
      </c>
      <c r="C174" s="91" t="s">
        <v>396</v>
      </c>
      <c r="D174" s="76">
        <f>+'[5]Presupuesto 2020'!U174</f>
        <v>50327676.25</v>
      </c>
      <c r="E174" s="76">
        <f>+'[5]Programa I'!D174+'[5]Programa II'!D174+'[5]Programa III'!D174+'[5]Programa IV'!D174+'[5]Programa V'!D174</f>
        <v>0</v>
      </c>
      <c r="F174" s="89">
        <f t="shared" si="171"/>
        <v>50327676.25</v>
      </c>
      <c r="G174" s="89">
        <f>+'[5]Programa I'!F174+'[5]Programa II'!F174+'[5]Programa III'!F174+'[5]Programa IV'!F174+'[5]Programa V'!F174</f>
        <v>0</v>
      </c>
      <c r="H174" s="89">
        <f>+'[5]Total Programa'!U173</f>
        <v>30152170.48</v>
      </c>
      <c r="I174" s="89">
        <f t="shared" si="172"/>
        <v>20175505.77</v>
      </c>
      <c r="J174" s="90">
        <f t="shared" si="147"/>
        <v>0.40088291916716501</v>
      </c>
      <c r="L174" s="89">
        <f>+'[5]Programa I'!K174+'[5]Programa II'!K174+'[5]Programa III'!K174+'[5]Programa IV'!K174+'[5]Programa V'!K174</f>
        <v>0</v>
      </c>
      <c r="M174" s="89">
        <f>+'[5]Programa I'!L174+'[5]Programa II'!L174+'[5]Programa III'!L174+'[5]Programa IV'!L174+'[5]Programa V'!L174</f>
        <v>30152170.48</v>
      </c>
      <c r="N174" s="89">
        <f t="shared" si="173"/>
        <v>30152170.48</v>
      </c>
      <c r="O174" s="89">
        <f t="shared" si="174"/>
        <v>20175505.77</v>
      </c>
      <c r="P174" s="47"/>
    </row>
    <row r="175" spans="1:574" hidden="1" x14ac:dyDescent="0.25">
      <c r="A175" s="44"/>
      <c r="B175" s="74" t="s">
        <v>397</v>
      </c>
      <c r="C175" s="91" t="s">
        <v>398</v>
      </c>
      <c r="D175" s="76">
        <f>+'[5]Presupuesto 2020'!U175</f>
        <v>0</v>
      </c>
      <c r="E175" s="76">
        <f>+'[5]Programa I'!D175+'[5]Programa II'!D175+'[5]Programa III'!D175+'[5]Programa IV'!D175+'[5]Programa V'!D175</f>
        <v>0</v>
      </c>
      <c r="F175" s="89">
        <f t="shared" si="171"/>
        <v>0</v>
      </c>
      <c r="G175" s="89">
        <f>+'[5]Programa I'!F175+'[5]Programa II'!F175+'[5]Programa III'!F175+'[5]Programa IV'!F175+'[5]Programa V'!F175</f>
        <v>0</v>
      </c>
      <c r="H175" s="89">
        <f>+'[5]Total Programa'!U174</f>
        <v>0</v>
      </c>
      <c r="I175" s="89">
        <f t="shared" si="172"/>
        <v>0</v>
      </c>
      <c r="J175" s="90">
        <f t="shared" si="147"/>
        <v>0</v>
      </c>
      <c r="K175" s="44"/>
      <c r="L175" s="89">
        <f>+'[5]Programa I'!K175+'[5]Programa II'!K175+'[5]Programa III'!K175+'[5]Programa IV'!K175+'[5]Programa V'!K175</f>
        <v>0</v>
      </c>
      <c r="M175" s="89">
        <f>+'[5]Programa I'!L175+'[5]Programa II'!L175+'[5]Programa III'!L175+'[5]Programa IV'!L175+'[5]Programa V'!L175</f>
        <v>0</v>
      </c>
      <c r="N175" s="89">
        <f t="shared" si="173"/>
        <v>0</v>
      </c>
      <c r="O175" s="89">
        <f t="shared" si="174"/>
        <v>0</v>
      </c>
      <c r="P175" s="47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  <c r="FW175" s="44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4"/>
      <c r="GI175" s="44"/>
      <c r="GJ175" s="44"/>
      <c r="GK175" s="44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4"/>
      <c r="GW175" s="44"/>
      <c r="GX175" s="44"/>
      <c r="GY175" s="44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4"/>
      <c r="HK175" s="44"/>
      <c r="HL175" s="44"/>
      <c r="HM175" s="44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4"/>
      <c r="HY175" s="44"/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4"/>
      <c r="JA175" s="44"/>
      <c r="JB175" s="44"/>
      <c r="JC175" s="44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4"/>
      <c r="JO175" s="44"/>
      <c r="JP175" s="44"/>
      <c r="JQ175" s="44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4"/>
      <c r="KC175" s="44"/>
      <c r="KD175" s="44"/>
      <c r="KE175" s="44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4"/>
      <c r="KQ175" s="44"/>
      <c r="KR175" s="44"/>
      <c r="KS175" s="44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4"/>
      <c r="LE175" s="44"/>
      <c r="LF175" s="44"/>
      <c r="LG175" s="44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4"/>
      <c r="LS175" s="44"/>
      <c r="LT175" s="44"/>
      <c r="LU175" s="44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4"/>
      <c r="MG175" s="44"/>
      <c r="MH175" s="44"/>
      <c r="MI175" s="44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4"/>
      <c r="MU175" s="44"/>
      <c r="MV175" s="44"/>
      <c r="MW175" s="44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  <c r="NH175" s="44"/>
      <c r="NI175" s="44"/>
      <c r="NJ175" s="44"/>
      <c r="NK175" s="44"/>
      <c r="NL175" s="44"/>
      <c r="NM175" s="44"/>
      <c r="NN175" s="44"/>
      <c r="NO175" s="44"/>
      <c r="NP175" s="44"/>
      <c r="NQ175" s="44"/>
      <c r="NR175" s="44"/>
      <c r="NS175" s="44"/>
      <c r="NT175" s="44"/>
      <c r="NU175" s="44"/>
      <c r="NV175" s="44"/>
      <c r="NW175" s="44"/>
      <c r="NX175" s="44"/>
      <c r="NY175" s="44"/>
      <c r="NZ175" s="44"/>
      <c r="OA175" s="44"/>
      <c r="OB175" s="44"/>
      <c r="OC175" s="44"/>
      <c r="OD175" s="44"/>
      <c r="OE175" s="44"/>
      <c r="OF175" s="44"/>
      <c r="OG175" s="44"/>
      <c r="OH175" s="44"/>
      <c r="OI175" s="44"/>
      <c r="OJ175" s="44"/>
      <c r="OK175" s="44"/>
      <c r="OL175" s="44"/>
      <c r="OM175" s="44"/>
      <c r="ON175" s="44"/>
      <c r="OO175" s="44"/>
      <c r="OP175" s="44"/>
      <c r="OQ175" s="44"/>
      <c r="OR175" s="44"/>
      <c r="OS175" s="44"/>
      <c r="OT175" s="44"/>
      <c r="OU175" s="44"/>
      <c r="OV175" s="44"/>
      <c r="OW175" s="44"/>
      <c r="OX175" s="44"/>
      <c r="OY175" s="44"/>
      <c r="OZ175" s="44"/>
      <c r="PA175" s="44"/>
      <c r="PB175" s="44"/>
      <c r="PC175" s="44"/>
      <c r="PD175" s="44"/>
      <c r="PE175" s="44"/>
      <c r="PF175" s="44"/>
      <c r="PG175" s="44"/>
      <c r="PH175" s="44"/>
      <c r="PI175" s="44"/>
      <c r="PJ175" s="44"/>
      <c r="PK175" s="44"/>
      <c r="PL175" s="44"/>
      <c r="PM175" s="44"/>
      <c r="PN175" s="44"/>
      <c r="PO175" s="44"/>
      <c r="PP175" s="44"/>
      <c r="PQ175" s="44"/>
      <c r="PR175" s="44"/>
      <c r="PS175" s="44"/>
      <c r="PT175" s="44"/>
      <c r="PU175" s="44"/>
      <c r="PV175" s="44"/>
      <c r="PW175" s="44"/>
      <c r="PX175" s="44"/>
      <c r="PY175" s="44"/>
      <c r="PZ175" s="44"/>
      <c r="QA175" s="44"/>
      <c r="QB175" s="44"/>
      <c r="QC175" s="44"/>
      <c r="QD175" s="44"/>
      <c r="QE175" s="44"/>
      <c r="QF175" s="44"/>
      <c r="QG175" s="44"/>
      <c r="QH175" s="44"/>
      <c r="QI175" s="44"/>
      <c r="QJ175" s="44"/>
      <c r="QK175" s="44"/>
      <c r="QL175" s="44"/>
      <c r="QM175" s="44"/>
      <c r="QN175" s="44"/>
      <c r="QO175" s="44"/>
      <c r="QP175" s="44"/>
      <c r="QQ175" s="44"/>
      <c r="QR175" s="44"/>
      <c r="QS175" s="44"/>
      <c r="QT175" s="44"/>
      <c r="QU175" s="44"/>
      <c r="QV175" s="44"/>
      <c r="QW175" s="44"/>
      <c r="QX175" s="44"/>
      <c r="QY175" s="44"/>
      <c r="QZ175" s="44"/>
      <c r="RA175" s="44"/>
      <c r="RB175" s="44"/>
      <c r="RC175" s="44"/>
      <c r="RD175" s="44"/>
      <c r="RE175" s="44"/>
      <c r="RF175" s="44"/>
      <c r="RG175" s="44"/>
      <c r="RH175" s="44"/>
      <c r="RI175" s="44"/>
      <c r="RJ175" s="44"/>
      <c r="RK175" s="44"/>
      <c r="RL175" s="44"/>
      <c r="RM175" s="44"/>
      <c r="RN175" s="44"/>
      <c r="RO175" s="44"/>
      <c r="RP175" s="44"/>
      <c r="RQ175" s="44"/>
      <c r="RR175" s="44"/>
      <c r="RS175" s="44"/>
      <c r="RT175" s="44"/>
      <c r="RU175" s="44"/>
      <c r="RV175" s="44"/>
      <c r="RW175" s="44"/>
      <c r="RX175" s="44"/>
      <c r="RY175" s="44"/>
      <c r="RZ175" s="44"/>
      <c r="SA175" s="44"/>
      <c r="SB175" s="44"/>
      <c r="SC175" s="44"/>
      <c r="SD175" s="44"/>
      <c r="SE175" s="44"/>
      <c r="SF175" s="44"/>
      <c r="SG175" s="44"/>
      <c r="SH175" s="44"/>
      <c r="SI175" s="44"/>
      <c r="SJ175" s="44"/>
      <c r="SK175" s="44"/>
      <c r="SL175" s="44"/>
      <c r="SM175" s="44"/>
      <c r="SN175" s="44"/>
      <c r="SO175" s="44"/>
      <c r="SP175" s="44"/>
      <c r="SQ175" s="44"/>
      <c r="SR175" s="44"/>
      <c r="SS175" s="44"/>
      <c r="ST175" s="44"/>
      <c r="SU175" s="44"/>
      <c r="SV175" s="44"/>
      <c r="SW175" s="44"/>
      <c r="SX175" s="44"/>
      <c r="SY175" s="44"/>
      <c r="SZ175" s="44"/>
      <c r="TA175" s="44"/>
      <c r="TB175" s="44"/>
      <c r="TC175" s="44"/>
      <c r="TD175" s="44"/>
      <c r="TE175" s="44"/>
      <c r="TF175" s="44"/>
      <c r="TG175" s="44"/>
      <c r="TH175" s="44"/>
      <c r="TI175" s="44"/>
      <c r="TJ175" s="44"/>
      <c r="TK175" s="44"/>
      <c r="TL175" s="44"/>
      <c r="TM175" s="44"/>
      <c r="TN175" s="44"/>
      <c r="TO175" s="44"/>
      <c r="TP175" s="44"/>
      <c r="TQ175" s="44"/>
      <c r="TR175" s="44"/>
      <c r="TS175" s="44"/>
      <c r="TT175" s="44"/>
      <c r="TU175" s="44"/>
      <c r="TV175" s="44"/>
      <c r="TW175" s="44"/>
      <c r="TX175" s="44"/>
      <c r="TY175" s="44"/>
      <c r="TZ175" s="44"/>
      <c r="UA175" s="44"/>
      <c r="UB175" s="44"/>
      <c r="UC175" s="44"/>
      <c r="UD175" s="44"/>
      <c r="UE175" s="44"/>
      <c r="UF175" s="44"/>
      <c r="UG175" s="44"/>
      <c r="UH175" s="44"/>
      <c r="UI175" s="44"/>
      <c r="UJ175" s="44"/>
      <c r="UK175" s="44"/>
      <c r="UL175" s="44"/>
      <c r="UM175" s="44"/>
      <c r="UN175" s="44"/>
      <c r="UO175" s="44"/>
      <c r="UP175" s="44"/>
      <c r="UQ175" s="44"/>
      <c r="UR175" s="44"/>
      <c r="US175" s="44"/>
      <c r="UT175" s="44"/>
      <c r="UU175" s="44"/>
      <c r="UV175" s="44"/>
      <c r="UW175" s="44"/>
      <c r="UX175" s="44"/>
      <c r="UY175" s="44"/>
      <c r="UZ175" s="44"/>
      <c r="VA175" s="44"/>
      <c r="VB175" s="44"/>
    </row>
    <row r="176" spans="1:574" hidden="1" x14ac:dyDescent="0.25">
      <c r="A176" s="44"/>
      <c r="B176" s="74" t="s">
        <v>399</v>
      </c>
      <c r="C176" s="91" t="s">
        <v>400</v>
      </c>
      <c r="D176" s="76">
        <f>+'[5]Presupuesto 2020'!U176</f>
        <v>1064460</v>
      </c>
      <c r="E176" s="76">
        <f>+'[5]Programa I'!D176+'[5]Programa II'!D176+'[5]Programa III'!D176+'[5]Programa IV'!D176+'[5]Programa V'!D176</f>
        <v>0</v>
      </c>
      <c r="F176" s="89">
        <f>SUM(D176:E176)</f>
        <v>1064460</v>
      </c>
      <c r="G176" s="89">
        <f>+'[5]Programa I'!F176+'[5]Programa II'!F176+'[5]Programa III'!F176+'[5]Programa IV'!F176+'[5]Programa V'!F176</f>
        <v>0</v>
      </c>
      <c r="H176" s="89">
        <f>+'[5]Total Programa'!U175</f>
        <v>324033.15000000002</v>
      </c>
      <c r="I176" s="89">
        <f t="shared" si="172"/>
        <v>740426.85</v>
      </c>
      <c r="J176" s="97">
        <f t="shared" si="147"/>
        <v>0.6955891719745223</v>
      </c>
      <c r="K176" s="98"/>
      <c r="L176" s="89">
        <f>+'[5]Programa I'!K176+'[5]Programa II'!K176+'[5]Programa III'!K176+'[5]Programa IV'!K176+'[5]Programa V'!K176</f>
        <v>0</v>
      </c>
      <c r="M176" s="89">
        <f>+'[5]Programa I'!L176+'[5]Programa II'!L176+'[5]Programa III'!L176+'[5]Programa IV'!L176+'[5]Programa V'!L176</f>
        <v>324033.15000000002</v>
      </c>
      <c r="N176" s="89">
        <f t="shared" si="173"/>
        <v>324033.15000000002</v>
      </c>
      <c r="O176" s="89">
        <f t="shared" si="174"/>
        <v>740426.85</v>
      </c>
      <c r="P176" s="47"/>
    </row>
    <row r="177" spans="1:574" hidden="1" x14ac:dyDescent="0.25">
      <c r="A177" s="44"/>
      <c r="B177" s="74" t="s">
        <v>401</v>
      </c>
      <c r="C177" s="91" t="s">
        <v>402</v>
      </c>
      <c r="D177" s="76">
        <f>+'[5]Presupuesto 2020'!U177</f>
        <v>15000000</v>
      </c>
      <c r="E177" s="76">
        <f>+'[5]Programa I'!D177+'[5]Programa II'!D177+'[5]Programa III'!D177+'[5]Programa IV'!D177+'[5]Programa V'!D177</f>
        <v>0</v>
      </c>
      <c r="F177" s="89">
        <f t="shared" ref="F177" si="175">SUM(D177:E177)</f>
        <v>15000000</v>
      </c>
      <c r="G177" s="89">
        <f>+'[5]Programa I'!F177+'[5]Programa II'!F177+'[5]Programa III'!F177+'[5]Programa IV'!F177+'[5]Programa V'!F177</f>
        <v>0</v>
      </c>
      <c r="H177" s="89">
        <f>+'[5]Total Programa'!U176</f>
        <v>1280925.69</v>
      </c>
      <c r="I177" s="89">
        <f t="shared" si="172"/>
        <v>13719074.310000001</v>
      </c>
      <c r="J177" s="97">
        <f t="shared" si="147"/>
        <v>0.91460495400000008</v>
      </c>
      <c r="K177" s="98"/>
      <c r="L177" s="89">
        <f>+'[5]Programa I'!K177+'[5]Programa II'!K177+'[5]Programa III'!K177+'[5]Programa IV'!K177+'[5]Programa V'!K177</f>
        <v>0</v>
      </c>
      <c r="M177" s="89">
        <f>+'[5]Programa I'!L177+'[5]Programa II'!L177+'[5]Programa III'!L177+'[5]Programa IV'!L177+'[5]Programa V'!L177</f>
        <v>1280925.69</v>
      </c>
      <c r="N177" s="89">
        <f t="shared" si="173"/>
        <v>1280925.69</v>
      </c>
      <c r="O177" s="89">
        <f t="shared" si="174"/>
        <v>13719074.310000001</v>
      </c>
      <c r="P177" s="47"/>
    </row>
    <row r="178" spans="1:574" x14ac:dyDescent="0.25">
      <c r="B178" s="70">
        <v>6.02</v>
      </c>
      <c r="C178" s="145" t="s">
        <v>403</v>
      </c>
      <c r="D178" s="72">
        <f t="shared" ref="D178:I178" si="176">SUM(D179:D181)</f>
        <v>15500000</v>
      </c>
      <c r="E178" s="72">
        <f t="shared" si="176"/>
        <v>3500000</v>
      </c>
      <c r="F178" s="144">
        <f t="shared" si="176"/>
        <v>19000000</v>
      </c>
      <c r="G178" s="144">
        <f t="shared" si="176"/>
        <v>0</v>
      </c>
      <c r="H178" s="144">
        <f t="shared" si="176"/>
        <v>540900.1</v>
      </c>
      <c r="I178" s="72">
        <f t="shared" si="176"/>
        <v>18459099.899999999</v>
      </c>
      <c r="J178" s="73">
        <f t="shared" si="147"/>
        <v>0.9715315736842105</v>
      </c>
      <c r="K178" s="79"/>
      <c r="L178" s="72">
        <f>SUM(L179:L181)</f>
        <v>0</v>
      </c>
      <c r="M178" s="72">
        <f>SUM(M179:M181)</f>
        <v>540900.1</v>
      </c>
      <c r="N178" s="72">
        <f>SUM(N179:N181)</f>
        <v>540900.1</v>
      </c>
      <c r="O178" s="72">
        <f>SUM(O179:O181)</f>
        <v>18459099.899999999</v>
      </c>
      <c r="P178" s="47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</row>
    <row r="179" spans="1:574" hidden="1" x14ac:dyDescent="0.25">
      <c r="A179" s="44"/>
      <c r="B179" s="74" t="s">
        <v>404</v>
      </c>
      <c r="C179" s="92" t="s">
        <v>405</v>
      </c>
      <c r="D179" s="76">
        <f>+'[5]Presupuesto 2020'!U179</f>
        <v>12500000</v>
      </c>
      <c r="E179" s="76">
        <f>+'[5]Programa I'!D179+'[5]Programa II'!D179+'[5]Programa III'!D179+'[5]Programa IV'!D179+'[5]Programa V'!D179</f>
        <v>3500000</v>
      </c>
      <c r="F179" s="89">
        <f t="shared" ref="F179:F181" si="177">SUM(D179:E179)</f>
        <v>16000000</v>
      </c>
      <c r="G179" s="89">
        <f>+'[5]Programa I'!F179+'[5]Programa II'!F179+'[5]Programa III'!F179+'[5]Programa IV'!F179+'[5]Programa V'!F179</f>
        <v>0</v>
      </c>
      <c r="H179" s="89">
        <f>+'[5]Total Programa'!U178</f>
        <v>265800.09999999998</v>
      </c>
      <c r="I179" s="89">
        <f t="shared" ref="I179:I181" si="178">+F179-H179</f>
        <v>15734199.9</v>
      </c>
      <c r="J179" s="90">
        <f t="shared" si="147"/>
        <v>0.98338749375000001</v>
      </c>
      <c r="L179" s="89">
        <f>+'[5]Programa I'!K179+'[5]Programa II'!K179+'[5]Programa III'!K179+'[5]Programa IV'!K179+'[5]Programa V'!K179</f>
        <v>0</v>
      </c>
      <c r="M179" s="89">
        <f>+'[5]Programa I'!L179+'[5]Programa II'!L179+'[5]Programa III'!L179+'[5]Programa IV'!L179+'[5]Programa V'!L179</f>
        <v>265800.09999999998</v>
      </c>
      <c r="N179" s="89">
        <f t="shared" ref="N179:N181" si="179">SUM(L179:M179)</f>
        <v>265800.09999999998</v>
      </c>
      <c r="O179" s="89">
        <f>+F179-N179</f>
        <v>15734199.9</v>
      </c>
      <c r="P179" s="47"/>
    </row>
    <row r="180" spans="1:574" hidden="1" x14ac:dyDescent="0.25">
      <c r="A180" s="44"/>
      <c r="B180" s="74" t="s">
        <v>406</v>
      </c>
      <c r="C180" s="92" t="s">
        <v>407</v>
      </c>
      <c r="D180" s="76">
        <f>+'[5]Presupuesto 2020'!U180</f>
        <v>3000000</v>
      </c>
      <c r="E180" s="76">
        <f>+'[5]Programa I'!D180+'[5]Programa II'!D180+'[5]Programa III'!D180+'[5]Programa IV'!D180+'[5]Programa V'!D180</f>
        <v>0</v>
      </c>
      <c r="F180" s="77">
        <f t="shared" si="177"/>
        <v>3000000</v>
      </c>
      <c r="G180" s="77">
        <f>+'[5]Programa I'!F180+'[5]Programa II'!F180+'[5]Programa III'!F180+'[5]Programa IV'!F180+'[5]Programa V'!F180</f>
        <v>0</v>
      </c>
      <c r="H180" s="77">
        <f>+'[5]Total Programa'!U179</f>
        <v>275100</v>
      </c>
      <c r="I180" s="77">
        <f t="shared" si="178"/>
        <v>2724900</v>
      </c>
      <c r="J180" s="77">
        <f t="shared" si="147"/>
        <v>0.9083</v>
      </c>
      <c r="K180" s="105"/>
      <c r="L180" s="77">
        <f>+'[5]Programa I'!K180+'[5]Programa II'!K180+'[5]Programa III'!K180+'[5]Programa IV'!K180+'[5]Programa V'!K180</f>
        <v>0</v>
      </c>
      <c r="M180" s="77">
        <f>+'[5]Programa I'!L180+'[5]Programa II'!L180+'[5]Programa III'!L180+'[5]Programa IV'!L180+'[5]Programa V'!L180</f>
        <v>275100</v>
      </c>
      <c r="N180" s="77">
        <f t="shared" si="179"/>
        <v>275100</v>
      </c>
      <c r="O180" s="76">
        <f>+F180-N180</f>
        <v>2724900</v>
      </c>
      <c r="P180" s="47"/>
    </row>
    <row r="181" spans="1:574" hidden="1" x14ac:dyDescent="0.25">
      <c r="A181" s="44"/>
      <c r="B181" s="85" t="s">
        <v>408</v>
      </c>
      <c r="C181" s="92" t="s">
        <v>409</v>
      </c>
      <c r="D181" s="76">
        <f>+'[5]Presupuesto 2020'!U181</f>
        <v>0</v>
      </c>
      <c r="E181" s="76">
        <f>+'[5]Programa I'!D181+'[5]Programa II'!D181+'[5]Programa III'!D181+'[5]Programa IV'!D181+'[5]Programa V'!D181</f>
        <v>0</v>
      </c>
      <c r="F181" s="76">
        <f t="shared" si="177"/>
        <v>0</v>
      </c>
      <c r="G181" s="76">
        <f>+'[5]Programa I'!F181+'[5]Programa II'!F181+'[5]Programa III'!F181+'[5]Programa IV'!F181+'[5]Programa V'!F181</f>
        <v>0</v>
      </c>
      <c r="H181" s="76">
        <f>+'[5]Total Programa'!U180</f>
        <v>0</v>
      </c>
      <c r="I181" s="76">
        <f t="shared" si="178"/>
        <v>0</v>
      </c>
      <c r="J181" s="80">
        <f t="shared" si="147"/>
        <v>0</v>
      </c>
      <c r="K181" s="44"/>
      <c r="L181" s="76">
        <f>+'[5]Programa I'!K181+'[5]Programa II'!K181+'[5]Programa III'!K181+'[5]Programa IV'!K181+'[5]Programa V'!K181</f>
        <v>0</v>
      </c>
      <c r="M181" s="76">
        <f>+'[5]Programa I'!L181+'[5]Programa II'!L181+'[5]Programa III'!L181+'[5]Programa IV'!L181+'[5]Programa V'!L181</f>
        <v>0</v>
      </c>
      <c r="N181" s="76">
        <f t="shared" si="179"/>
        <v>0</v>
      </c>
      <c r="O181" s="76">
        <f>+F181-N181</f>
        <v>0</v>
      </c>
      <c r="P181" s="47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K181" s="44"/>
      <c r="FL181" s="44"/>
      <c r="FM181" s="44"/>
      <c r="FN181" s="44"/>
      <c r="FO181" s="44"/>
      <c r="FP181" s="44"/>
      <c r="FQ181" s="44"/>
      <c r="FR181" s="44"/>
      <c r="FS181" s="44"/>
      <c r="FT181" s="44"/>
      <c r="FU181" s="44"/>
      <c r="FV181" s="44"/>
      <c r="FW181" s="44"/>
      <c r="FX181" s="44"/>
      <c r="FY181" s="44"/>
      <c r="FZ181" s="44"/>
      <c r="GA181" s="44"/>
      <c r="GB181" s="44"/>
      <c r="GC181" s="44"/>
      <c r="GD181" s="44"/>
      <c r="GE181" s="44"/>
      <c r="GF181" s="44"/>
      <c r="GG181" s="44"/>
      <c r="GH181" s="44"/>
      <c r="GI181" s="44"/>
      <c r="GJ181" s="44"/>
      <c r="GK181" s="44"/>
      <c r="GL181" s="44"/>
      <c r="GM181" s="44"/>
      <c r="GN181" s="44"/>
      <c r="GO181" s="44"/>
      <c r="GP181" s="44"/>
      <c r="GQ181" s="44"/>
      <c r="GR181" s="44"/>
      <c r="GS181" s="44"/>
      <c r="GT181" s="44"/>
      <c r="GU181" s="44"/>
      <c r="GV181" s="44"/>
      <c r="GW181" s="44"/>
      <c r="GX181" s="44"/>
      <c r="GY181" s="44"/>
      <c r="GZ181" s="44"/>
      <c r="HA181" s="44"/>
      <c r="HB181" s="44"/>
      <c r="HC181" s="44"/>
      <c r="HD181" s="44"/>
      <c r="HE181" s="44"/>
      <c r="HF181" s="44"/>
      <c r="HG181" s="44"/>
      <c r="HH181" s="44"/>
      <c r="HI181" s="44"/>
      <c r="HJ181" s="44"/>
      <c r="HK181" s="44"/>
      <c r="HL181" s="44"/>
      <c r="HM181" s="44"/>
      <c r="HN181" s="44"/>
      <c r="HO181" s="44"/>
      <c r="HP181" s="44"/>
      <c r="HQ181" s="44"/>
      <c r="HR181" s="44"/>
      <c r="HS181" s="44"/>
      <c r="HT181" s="44"/>
      <c r="HU181" s="44"/>
      <c r="HV181" s="44"/>
      <c r="HW181" s="44"/>
      <c r="HX181" s="44"/>
      <c r="HY181" s="44"/>
      <c r="HZ181" s="44"/>
      <c r="IA181" s="44"/>
      <c r="IB181" s="44"/>
      <c r="IC181" s="44"/>
      <c r="ID181" s="44"/>
      <c r="IE181" s="44"/>
      <c r="IF181" s="44"/>
      <c r="IG181" s="44"/>
      <c r="IH181" s="44"/>
      <c r="II181" s="44"/>
      <c r="IJ181" s="44"/>
      <c r="IK181" s="44"/>
      <c r="IL181" s="44"/>
      <c r="IM181" s="44"/>
      <c r="IN181" s="44"/>
      <c r="IO181" s="44"/>
      <c r="IP181" s="44"/>
      <c r="IQ181" s="44"/>
      <c r="IR181" s="44"/>
      <c r="IS181" s="44"/>
      <c r="IT181" s="44"/>
      <c r="IU181" s="44"/>
      <c r="IV181" s="44"/>
      <c r="IW181" s="44"/>
      <c r="IX181" s="44"/>
      <c r="IY181" s="44"/>
      <c r="IZ181" s="44"/>
      <c r="JA181" s="44"/>
      <c r="JB181" s="44"/>
      <c r="JC181" s="44"/>
      <c r="JD181" s="44"/>
      <c r="JE181" s="44"/>
      <c r="JF181" s="44"/>
      <c r="JG181" s="44"/>
      <c r="JH181" s="44"/>
      <c r="JI181" s="44"/>
      <c r="JJ181" s="44"/>
      <c r="JK181" s="44"/>
      <c r="JL181" s="44"/>
      <c r="JM181" s="44"/>
      <c r="JN181" s="44"/>
      <c r="JO181" s="44"/>
      <c r="JP181" s="44"/>
      <c r="JQ181" s="44"/>
      <c r="JR181" s="44"/>
      <c r="JS181" s="44"/>
      <c r="JT181" s="44"/>
      <c r="JU181" s="44"/>
      <c r="JV181" s="44"/>
      <c r="JW181" s="44"/>
      <c r="JX181" s="44"/>
      <c r="JY181" s="44"/>
      <c r="JZ181" s="44"/>
      <c r="KA181" s="44"/>
      <c r="KB181" s="44"/>
      <c r="KC181" s="44"/>
      <c r="KD181" s="44"/>
      <c r="KE181" s="44"/>
      <c r="KF181" s="44"/>
      <c r="KG181" s="44"/>
      <c r="KH181" s="44"/>
      <c r="KI181" s="44"/>
      <c r="KJ181" s="44"/>
      <c r="KK181" s="44"/>
      <c r="KL181" s="44"/>
      <c r="KM181" s="44"/>
      <c r="KN181" s="44"/>
      <c r="KO181" s="44"/>
      <c r="KP181" s="44"/>
      <c r="KQ181" s="44"/>
      <c r="KR181" s="44"/>
      <c r="KS181" s="44"/>
      <c r="KT181" s="44"/>
      <c r="KU181" s="44"/>
      <c r="KV181" s="44"/>
      <c r="KW181" s="44"/>
      <c r="KX181" s="44"/>
      <c r="KY181" s="44"/>
      <c r="KZ181" s="44"/>
      <c r="LA181" s="44"/>
      <c r="LB181" s="44"/>
      <c r="LC181" s="44"/>
      <c r="LD181" s="44"/>
      <c r="LE181" s="44"/>
      <c r="LF181" s="44"/>
      <c r="LG181" s="44"/>
      <c r="LH181" s="44"/>
      <c r="LI181" s="44"/>
      <c r="LJ181" s="44"/>
      <c r="LK181" s="44"/>
      <c r="LL181" s="44"/>
      <c r="LM181" s="44"/>
      <c r="LN181" s="44"/>
      <c r="LO181" s="44"/>
      <c r="LP181" s="44"/>
      <c r="LQ181" s="44"/>
      <c r="LR181" s="44"/>
      <c r="LS181" s="44"/>
      <c r="LT181" s="44"/>
      <c r="LU181" s="44"/>
      <c r="LV181" s="44"/>
      <c r="LW181" s="44"/>
      <c r="LX181" s="44"/>
      <c r="LY181" s="44"/>
      <c r="LZ181" s="44"/>
      <c r="MA181" s="44"/>
      <c r="MB181" s="44"/>
      <c r="MC181" s="44"/>
      <c r="MD181" s="44"/>
      <c r="ME181" s="44"/>
      <c r="MF181" s="44"/>
      <c r="MG181" s="44"/>
      <c r="MH181" s="44"/>
      <c r="MI181" s="44"/>
      <c r="MJ181" s="44"/>
      <c r="MK181" s="44"/>
      <c r="ML181" s="44"/>
      <c r="MM181" s="44"/>
      <c r="MN181" s="44"/>
      <c r="MO181" s="44"/>
      <c r="MP181" s="44"/>
      <c r="MQ181" s="44"/>
      <c r="MR181" s="44"/>
      <c r="MS181" s="44"/>
      <c r="MT181" s="44"/>
      <c r="MU181" s="44"/>
      <c r="MV181" s="44"/>
      <c r="MW181" s="44"/>
      <c r="MX181" s="44"/>
      <c r="MY181" s="44"/>
      <c r="MZ181" s="44"/>
      <c r="NA181" s="44"/>
      <c r="NB181" s="44"/>
      <c r="NC181" s="44"/>
      <c r="ND181" s="44"/>
      <c r="NE181" s="44"/>
      <c r="NF181" s="44"/>
      <c r="NG181" s="44"/>
      <c r="NH181" s="44"/>
      <c r="NI181" s="44"/>
      <c r="NJ181" s="44"/>
      <c r="NK181" s="44"/>
      <c r="NL181" s="44"/>
      <c r="NM181" s="44"/>
      <c r="NN181" s="44"/>
      <c r="NO181" s="44"/>
      <c r="NP181" s="44"/>
      <c r="NQ181" s="44"/>
      <c r="NR181" s="44"/>
      <c r="NS181" s="44"/>
      <c r="NT181" s="44"/>
      <c r="NU181" s="44"/>
      <c r="NV181" s="44"/>
      <c r="NW181" s="44"/>
      <c r="NX181" s="44"/>
      <c r="NY181" s="44"/>
      <c r="NZ181" s="44"/>
      <c r="OA181" s="44"/>
      <c r="OB181" s="44"/>
      <c r="OC181" s="44"/>
      <c r="OD181" s="44"/>
      <c r="OE181" s="44"/>
      <c r="OF181" s="44"/>
      <c r="OG181" s="44"/>
      <c r="OH181" s="44"/>
      <c r="OI181" s="44"/>
      <c r="OJ181" s="44"/>
      <c r="OK181" s="44"/>
      <c r="OL181" s="44"/>
      <c r="OM181" s="44"/>
      <c r="ON181" s="44"/>
      <c r="OO181" s="44"/>
      <c r="OP181" s="44"/>
      <c r="OQ181" s="44"/>
      <c r="OR181" s="44"/>
      <c r="OS181" s="44"/>
      <c r="OT181" s="44"/>
      <c r="OU181" s="44"/>
      <c r="OV181" s="44"/>
      <c r="OW181" s="44"/>
      <c r="OX181" s="44"/>
      <c r="OY181" s="44"/>
      <c r="OZ181" s="44"/>
      <c r="PA181" s="44"/>
      <c r="PB181" s="44"/>
      <c r="PC181" s="44"/>
      <c r="PD181" s="44"/>
      <c r="PE181" s="44"/>
      <c r="PF181" s="44"/>
      <c r="PG181" s="44"/>
      <c r="PH181" s="44"/>
      <c r="PI181" s="44"/>
      <c r="PJ181" s="44"/>
      <c r="PK181" s="44"/>
      <c r="PL181" s="44"/>
      <c r="PM181" s="44"/>
      <c r="PN181" s="44"/>
      <c r="PO181" s="44"/>
      <c r="PP181" s="44"/>
      <c r="PQ181" s="44"/>
      <c r="PR181" s="44"/>
      <c r="PS181" s="44"/>
      <c r="PT181" s="44"/>
      <c r="PU181" s="44"/>
      <c r="PV181" s="44"/>
      <c r="PW181" s="44"/>
      <c r="PX181" s="44"/>
      <c r="PY181" s="44"/>
      <c r="PZ181" s="44"/>
      <c r="QA181" s="44"/>
      <c r="QB181" s="44"/>
      <c r="QC181" s="44"/>
      <c r="QD181" s="44"/>
      <c r="QE181" s="44"/>
      <c r="QF181" s="44"/>
      <c r="QG181" s="44"/>
      <c r="QH181" s="44"/>
      <c r="QI181" s="44"/>
      <c r="QJ181" s="44"/>
      <c r="QK181" s="44"/>
      <c r="QL181" s="44"/>
      <c r="QM181" s="44"/>
      <c r="QN181" s="44"/>
      <c r="QO181" s="44"/>
      <c r="QP181" s="44"/>
      <c r="QQ181" s="44"/>
      <c r="QR181" s="44"/>
      <c r="QS181" s="44"/>
      <c r="QT181" s="44"/>
      <c r="QU181" s="44"/>
      <c r="QV181" s="44"/>
      <c r="QW181" s="44"/>
      <c r="QX181" s="44"/>
      <c r="QY181" s="44"/>
      <c r="QZ181" s="44"/>
      <c r="RA181" s="44"/>
      <c r="RB181" s="44"/>
      <c r="RC181" s="44"/>
      <c r="RD181" s="44"/>
      <c r="RE181" s="44"/>
      <c r="RF181" s="44"/>
      <c r="RG181" s="44"/>
      <c r="RH181" s="44"/>
      <c r="RI181" s="44"/>
      <c r="RJ181" s="44"/>
      <c r="RK181" s="44"/>
      <c r="RL181" s="44"/>
      <c r="RM181" s="44"/>
      <c r="RN181" s="44"/>
      <c r="RO181" s="44"/>
      <c r="RP181" s="44"/>
      <c r="RQ181" s="44"/>
      <c r="RR181" s="44"/>
      <c r="RS181" s="44"/>
      <c r="RT181" s="44"/>
      <c r="RU181" s="44"/>
      <c r="RV181" s="44"/>
      <c r="RW181" s="44"/>
      <c r="RX181" s="44"/>
      <c r="RY181" s="44"/>
      <c r="RZ181" s="44"/>
      <c r="SA181" s="44"/>
      <c r="SB181" s="44"/>
      <c r="SC181" s="44"/>
      <c r="SD181" s="44"/>
      <c r="SE181" s="44"/>
      <c r="SF181" s="44"/>
      <c r="SG181" s="44"/>
      <c r="SH181" s="44"/>
      <c r="SI181" s="44"/>
      <c r="SJ181" s="44"/>
      <c r="SK181" s="44"/>
      <c r="SL181" s="44"/>
      <c r="SM181" s="44"/>
      <c r="SN181" s="44"/>
      <c r="SO181" s="44"/>
      <c r="SP181" s="44"/>
      <c r="SQ181" s="44"/>
      <c r="SR181" s="44"/>
      <c r="SS181" s="44"/>
      <c r="ST181" s="44"/>
      <c r="SU181" s="44"/>
      <c r="SV181" s="44"/>
      <c r="SW181" s="44"/>
      <c r="SX181" s="44"/>
      <c r="SY181" s="44"/>
      <c r="SZ181" s="44"/>
      <c r="TA181" s="44"/>
      <c r="TB181" s="44"/>
      <c r="TC181" s="44"/>
      <c r="TD181" s="44"/>
      <c r="TE181" s="44"/>
      <c r="TF181" s="44"/>
      <c r="TG181" s="44"/>
      <c r="TH181" s="44"/>
      <c r="TI181" s="44"/>
      <c r="TJ181" s="44"/>
      <c r="TK181" s="44"/>
      <c r="TL181" s="44"/>
      <c r="TM181" s="44"/>
      <c r="TN181" s="44"/>
      <c r="TO181" s="44"/>
      <c r="TP181" s="44"/>
      <c r="TQ181" s="44"/>
      <c r="TR181" s="44"/>
      <c r="TS181" s="44"/>
      <c r="TT181" s="44"/>
      <c r="TU181" s="44"/>
      <c r="TV181" s="44"/>
      <c r="TW181" s="44"/>
      <c r="TX181" s="44"/>
      <c r="TY181" s="44"/>
      <c r="TZ181" s="44"/>
      <c r="UA181" s="44"/>
      <c r="UB181" s="44"/>
      <c r="UC181" s="44"/>
      <c r="UD181" s="44"/>
      <c r="UE181" s="44"/>
      <c r="UF181" s="44"/>
      <c r="UG181" s="44"/>
      <c r="UH181" s="44"/>
      <c r="UI181" s="44"/>
      <c r="UJ181" s="44"/>
      <c r="UK181" s="44"/>
      <c r="UL181" s="44"/>
      <c r="UM181" s="44"/>
      <c r="UN181" s="44"/>
      <c r="UO181" s="44"/>
      <c r="UP181" s="44"/>
      <c r="UQ181" s="44"/>
      <c r="UR181" s="44"/>
      <c r="US181" s="44"/>
      <c r="UT181" s="44"/>
      <c r="UU181" s="44"/>
      <c r="UV181" s="44"/>
      <c r="UW181" s="44"/>
      <c r="UX181" s="44"/>
      <c r="UY181" s="44"/>
      <c r="UZ181" s="44"/>
      <c r="VA181" s="44"/>
      <c r="VB181" s="44"/>
    </row>
    <row r="182" spans="1:574" x14ac:dyDescent="0.25">
      <c r="B182" s="70">
        <v>6.03</v>
      </c>
      <c r="C182" s="145" t="s">
        <v>410</v>
      </c>
      <c r="D182" s="72">
        <f>SUM(D183+D186)</f>
        <v>85500000</v>
      </c>
      <c r="E182" s="72">
        <f>SUM(E183+E186)</f>
        <v>0</v>
      </c>
      <c r="F182" s="144">
        <f t="shared" ref="F182:I182" si="180">SUM(F183+F186)</f>
        <v>85500000</v>
      </c>
      <c r="G182" s="144">
        <f t="shared" si="180"/>
        <v>1149972.3899999999</v>
      </c>
      <c r="H182" s="144">
        <f t="shared" si="180"/>
        <v>7557983.1899999995</v>
      </c>
      <c r="I182" s="72">
        <f t="shared" si="180"/>
        <v>77942016.810000002</v>
      </c>
      <c r="J182" s="73">
        <f t="shared" si="147"/>
        <v>0.9116025357894737</v>
      </c>
      <c r="K182" s="79"/>
      <c r="L182" s="72">
        <f>SUM(L183+L186)</f>
        <v>1149972.3899999999</v>
      </c>
      <c r="M182" s="72">
        <f>SUM(M183+M186)</f>
        <v>6408010.7999999998</v>
      </c>
      <c r="N182" s="72">
        <f t="shared" ref="N182:O182" si="181">SUM(N183+N186)</f>
        <v>7557983.1899999995</v>
      </c>
      <c r="O182" s="72">
        <f t="shared" si="181"/>
        <v>77942016.810000002</v>
      </c>
      <c r="P182" s="47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</row>
    <row r="183" spans="1:574" s="50" customFormat="1" hidden="1" x14ac:dyDescent="0.25">
      <c r="A183" s="44"/>
      <c r="B183" s="70" t="s">
        <v>411</v>
      </c>
      <c r="C183" s="81" t="s">
        <v>412</v>
      </c>
      <c r="D183" s="72">
        <f t="shared" ref="D183:H183" si="182">SUM(D184:D185)</f>
        <v>62500000</v>
      </c>
      <c r="E183" s="72">
        <f t="shared" si="182"/>
        <v>0</v>
      </c>
      <c r="F183" s="72">
        <f t="shared" si="182"/>
        <v>62500000</v>
      </c>
      <c r="G183" s="72">
        <f t="shared" si="182"/>
        <v>0</v>
      </c>
      <c r="H183" s="72">
        <f t="shared" si="182"/>
        <v>4657409.71</v>
      </c>
      <c r="I183" s="72">
        <f>SUM(I184:I185)</f>
        <v>57842590.289999999</v>
      </c>
      <c r="J183" s="73">
        <f t="shared" si="147"/>
        <v>0.92548144464000004</v>
      </c>
      <c r="K183" s="79"/>
      <c r="L183" s="72">
        <f t="shared" ref="L183:N183" si="183">SUM(L184:L185)</f>
        <v>0</v>
      </c>
      <c r="M183" s="72">
        <f t="shared" si="183"/>
        <v>4657409.71</v>
      </c>
      <c r="N183" s="72">
        <f t="shared" si="183"/>
        <v>4657409.71</v>
      </c>
      <c r="O183" s="72">
        <f>SUM(O184:O185)</f>
        <v>57842590.289999999</v>
      </c>
      <c r="P183" s="47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  <c r="GG183" s="128"/>
      <c r="GH183" s="128"/>
      <c r="GI183" s="128"/>
      <c r="GJ183" s="128"/>
      <c r="GK183" s="128"/>
      <c r="GL183" s="128"/>
      <c r="GM183" s="128"/>
      <c r="GN183" s="128"/>
      <c r="GO183" s="128"/>
      <c r="GP183" s="128"/>
      <c r="GQ183" s="128"/>
      <c r="GR183" s="128"/>
      <c r="GS183" s="128"/>
      <c r="GT183" s="128"/>
      <c r="GU183" s="128"/>
      <c r="GV183" s="128"/>
      <c r="GW183" s="128"/>
      <c r="GX183" s="128"/>
      <c r="GY183" s="128"/>
      <c r="GZ183" s="128"/>
      <c r="HA183" s="128"/>
      <c r="HB183" s="128"/>
      <c r="HC183" s="128"/>
      <c r="HD183" s="128"/>
      <c r="HE183" s="128"/>
      <c r="HF183" s="128"/>
      <c r="HG183" s="128"/>
      <c r="HH183" s="128"/>
      <c r="HI183" s="128"/>
      <c r="HJ183" s="128"/>
      <c r="HK183" s="128"/>
      <c r="HL183" s="128"/>
      <c r="HM183" s="128"/>
      <c r="HN183" s="128"/>
      <c r="HO183" s="128"/>
      <c r="HP183" s="128"/>
      <c r="HQ183" s="128"/>
      <c r="HR183" s="128"/>
      <c r="HS183" s="128"/>
      <c r="HT183" s="128"/>
      <c r="HU183" s="128"/>
      <c r="HV183" s="128"/>
      <c r="HW183" s="128"/>
      <c r="HX183" s="128"/>
      <c r="HY183" s="128"/>
      <c r="HZ183" s="128"/>
      <c r="IA183" s="128"/>
      <c r="IB183" s="128"/>
      <c r="IC183" s="128"/>
      <c r="ID183" s="128"/>
      <c r="IE183" s="128"/>
      <c r="IF183" s="128"/>
      <c r="IG183" s="128"/>
      <c r="IH183" s="128"/>
      <c r="II183" s="128"/>
      <c r="IJ183" s="128"/>
      <c r="IK183" s="128"/>
      <c r="IL183" s="128"/>
      <c r="IM183" s="128"/>
      <c r="IN183" s="128"/>
      <c r="IO183" s="128"/>
      <c r="IP183" s="128"/>
      <c r="IQ183" s="128"/>
      <c r="IR183" s="128"/>
      <c r="IS183" s="128"/>
      <c r="IT183" s="128"/>
      <c r="IU183" s="128"/>
      <c r="IV183" s="128"/>
      <c r="IW183" s="128"/>
      <c r="IX183" s="128"/>
      <c r="IY183" s="128"/>
      <c r="IZ183" s="128"/>
      <c r="JA183" s="128"/>
      <c r="JB183" s="128"/>
      <c r="JC183" s="128"/>
      <c r="JD183" s="128"/>
      <c r="JE183" s="128"/>
      <c r="JF183" s="128"/>
      <c r="JG183" s="128"/>
      <c r="JH183" s="128"/>
      <c r="JI183" s="128"/>
      <c r="JJ183" s="128"/>
      <c r="JK183" s="128"/>
      <c r="JL183" s="128"/>
      <c r="JM183" s="128"/>
      <c r="JN183" s="128"/>
      <c r="JO183" s="128"/>
      <c r="JP183" s="128"/>
      <c r="JQ183" s="128"/>
      <c r="JR183" s="128"/>
      <c r="JS183" s="128"/>
      <c r="JT183" s="128"/>
      <c r="JU183" s="128"/>
      <c r="JV183" s="128"/>
      <c r="JW183" s="128"/>
      <c r="JX183" s="128"/>
      <c r="JY183" s="128"/>
      <c r="JZ183" s="128"/>
      <c r="KA183" s="128"/>
      <c r="KB183" s="128"/>
      <c r="KC183" s="128"/>
      <c r="KD183" s="128"/>
      <c r="KE183" s="128"/>
      <c r="KF183" s="128"/>
      <c r="KG183" s="128"/>
      <c r="KH183" s="128"/>
      <c r="KI183" s="128"/>
      <c r="KJ183" s="128"/>
      <c r="KK183" s="128"/>
      <c r="KL183" s="128"/>
      <c r="KM183" s="128"/>
      <c r="KN183" s="128"/>
      <c r="KO183" s="128"/>
      <c r="KP183" s="128"/>
      <c r="KQ183" s="128"/>
      <c r="KR183" s="128"/>
      <c r="KS183" s="128"/>
      <c r="KT183" s="128"/>
      <c r="KU183" s="128"/>
      <c r="KV183" s="128"/>
      <c r="KW183" s="128"/>
      <c r="KX183" s="128"/>
      <c r="KY183" s="128"/>
      <c r="KZ183" s="128"/>
      <c r="LA183" s="128"/>
      <c r="LB183" s="128"/>
      <c r="LC183" s="128"/>
      <c r="LD183" s="128"/>
      <c r="LE183" s="128"/>
      <c r="LF183" s="128"/>
      <c r="LG183" s="128"/>
      <c r="LH183" s="128"/>
      <c r="LI183" s="128"/>
      <c r="LJ183" s="128"/>
      <c r="LK183" s="128"/>
      <c r="LL183" s="128"/>
      <c r="LM183" s="128"/>
      <c r="LN183" s="128"/>
      <c r="LO183" s="128"/>
      <c r="LP183" s="128"/>
      <c r="LQ183" s="128"/>
      <c r="LR183" s="128"/>
      <c r="LS183" s="128"/>
      <c r="LT183" s="128"/>
      <c r="LU183" s="128"/>
      <c r="LV183" s="128"/>
      <c r="LW183" s="128"/>
      <c r="LX183" s="128"/>
      <c r="LY183" s="128"/>
      <c r="LZ183" s="128"/>
      <c r="MA183" s="128"/>
      <c r="MB183" s="128"/>
      <c r="MC183" s="128"/>
      <c r="MD183" s="128"/>
      <c r="ME183" s="128"/>
      <c r="MF183" s="128"/>
      <c r="MG183" s="128"/>
      <c r="MH183" s="128"/>
      <c r="MI183" s="128"/>
      <c r="MJ183" s="128"/>
      <c r="MK183" s="128"/>
      <c r="ML183" s="128"/>
      <c r="MM183" s="128"/>
      <c r="MN183" s="128"/>
      <c r="MO183" s="128"/>
      <c r="MP183" s="128"/>
      <c r="MQ183" s="128"/>
      <c r="MR183" s="128"/>
      <c r="MS183" s="128"/>
      <c r="MT183" s="128"/>
      <c r="MU183" s="128"/>
      <c r="MV183" s="128"/>
      <c r="MW183" s="128"/>
      <c r="MX183" s="128"/>
      <c r="MY183" s="128"/>
      <c r="MZ183" s="128"/>
      <c r="NA183" s="128"/>
      <c r="NB183" s="128"/>
      <c r="NC183" s="128"/>
      <c r="ND183" s="128"/>
      <c r="NE183" s="128"/>
      <c r="NF183" s="128"/>
      <c r="NG183" s="128"/>
      <c r="NH183" s="128"/>
      <c r="NI183" s="128"/>
      <c r="NJ183" s="128"/>
      <c r="NK183" s="128"/>
      <c r="NL183" s="128"/>
      <c r="NM183" s="128"/>
      <c r="NN183" s="128"/>
      <c r="NO183" s="128"/>
      <c r="NP183" s="128"/>
      <c r="NQ183" s="128"/>
      <c r="NR183" s="128"/>
      <c r="NS183" s="128"/>
      <c r="NT183" s="128"/>
      <c r="NU183" s="128"/>
      <c r="NV183" s="128"/>
      <c r="NW183" s="128"/>
      <c r="NX183" s="128"/>
      <c r="NY183" s="128"/>
      <c r="NZ183" s="128"/>
      <c r="OA183" s="128"/>
      <c r="OB183" s="128"/>
      <c r="OC183" s="128"/>
      <c r="OD183" s="128"/>
      <c r="OE183" s="128"/>
      <c r="OF183" s="128"/>
      <c r="OG183" s="128"/>
      <c r="OH183" s="128"/>
      <c r="OI183" s="128"/>
      <c r="OJ183" s="128"/>
      <c r="OK183" s="128"/>
      <c r="OL183" s="128"/>
      <c r="OM183" s="128"/>
      <c r="ON183" s="128"/>
      <c r="OO183" s="128"/>
      <c r="OP183" s="128"/>
      <c r="OQ183" s="128"/>
      <c r="OR183" s="128"/>
      <c r="OS183" s="128"/>
      <c r="OT183" s="128"/>
      <c r="OU183" s="128"/>
      <c r="OV183" s="128"/>
      <c r="OW183" s="128"/>
      <c r="OX183" s="128"/>
      <c r="OY183" s="128"/>
      <c r="OZ183" s="128"/>
      <c r="PA183" s="128"/>
      <c r="PB183" s="128"/>
      <c r="PC183" s="128"/>
      <c r="PD183" s="128"/>
      <c r="PE183" s="128"/>
      <c r="PF183" s="128"/>
      <c r="PG183" s="128"/>
      <c r="PH183" s="128"/>
      <c r="PI183" s="128"/>
      <c r="PJ183" s="128"/>
      <c r="PK183" s="128"/>
      <c r="PL183" s="128"/>
      <c r="PM183" s="128"/>
      <c r="PN183" s="128"/>
      <c r="PO183" s="128"/>
      <c r="PP183" s="128"/>
      <c r="PQ183" s="128"/>
      <c r="PR183" s="128"/>
      <c r="PS183" s="128"/>
      <c r="PT183" s="128"/>
      <c r="PU183" s="128"/>
      <c r="PV183" s="128"/>
      <c r="PW183" s="128"/>
      <c r="PX183" s="128"/>
      <c r="PY183" s="128"/>
      <c r="PZ183" s="128"/>
      <c r="QA183" s="128"/>
      <c r="QB183" s="128"/>
      <c r="QC183" s="128"/>
      <c r="QD183" s="128"/>
      <c r="QE183" s="128"/>
      <c r="QF183" s="128"/>
      <c r="QG183" s="128"/>
      <c r="QH183" s="128"/>
      <c r="QI183" s="128"/>
      <c r="QJ183" s="128"/>
      <c r="QK183" s="128"/>
      <c r="QL183" s="128"/>
      <c r="QM183" s="128"/>
      <c r="QN183" s="128"/>
      <c r="QO183" s="128"/>
      <c r="QP183" s="128"/>
      <c r="QQ183" s="128"/>
      <c r="QR183" s="128"/>
      <c r="QS183" s="128"/>
      <c r="QT183" s="128"/>
      <c r="QU183" s="128"/>
      <c r="QV183" s="128"/>
      <c r="QW183" s="128"/>
      <c r="QX183" s="128"/>
      <c r="QY183" s="128"/>
      <c r="QZ183" s="128"/>
      <c r="RA183" s="128"/>
      <c r="RB183" s="128"/>
      <c r="RC183" s="128"/>
      <c r="RD183" s="128"/>
      <c r="RE183" s="128"/>
      <c r="RF183" s="128"/>
      <c r="RG183" s="128"/>
      <c r="RH183" s="128"/>
      <c r="RI183" s="128"/>
      <c r="RJ183" s="128"/>
      <c r="RK183" s="128"/>
      <c r="RL183" s="128"/>
      <c r="RM183" s="128"/>
      <c r="RN183" s="128"/>
      <c r="RO183" s="128"/>
      <c r="RP183" s="128"/>
      <c r="RQ183" s="128"/>
      <c r="RR183" s="128"/>
      <c r="RS183" s="128"/>
      <c r="RT183" s="128"/>
      <c r="RU183" s="128"/>
      <c r="RV183" s="128"/>
      <c r="RW183" s="128"/>
      <c r="RX183" s="128"/>
      <c r="RY183" s="128"/>
      <c r="RZ183" s="128"/>
      <c r="SA183" s="128"/>
      <c r="SB183" s="128"/>
      <c r="SC183" s="128"/>
      <c r="SD183" s="128"/>
      <c r="SE183" s="128"/>
      <c r="SF183" s="128"/>
      <c r="SG183" s="128"/>
      <c r="SH183" s="128"/>
      <c r="SI183" s="128"/>
      <c r="SJ183" s="128"/>
      <c r="SK183" s="128"/>
      <c r="SL183" s="128"/>
      <c r="SM183" s="128"/>
      <c r="SN183" s="128"/>
      <c r="SO183" s="128"/>
      <c r="SP183" s="128"/>
      <c r="SQ183" s="128"/>
      <c r="SR183" s="128"/>
      <c r="SS183" s="128"/>
      <c r="ST183" s="128"/>
      <c r="SU183" s="128"/>
      <c r="SV183" s="128"/>
      <c r="SW183" s="128"/>
      <c r="SX183" s="128"/>
      <c r="SY183" s="128"/>
      <c r="SZ183" s="128"/>
      <c r="TA183" s="128"/>
      <c r="TB183" s="128"/>
      <c r="TC183" s="128"/>
      <c r="TD183" s="128"/>
      <c r="TE183" s="128"/>
      <c r="TF183" s="128"/>
      <c r="TG183" s="128"/>
      <c r="TH183" s="128"/>
      <c r="TI183" s="128"/>
      <c r="TJ183" s="128"/>
      <c r="TK183" s="128"/>
      <c r="TL183" s="128"/>
      <c r="TM183" s="128"/>
      <c r="TN183" s="128"/>
      <c r="TO183" s="128"/>
      <c r="TP183" s="128"/>
      <c r="TQ183" s="128"/>
      <c r="TR183" s="128"/>
      <c r="TS183" s="128"/>
      <c r="TT183" s="128"/>
      <c r="TU183" s="128"/>
      <c r="TV183" s="128"/>
      <c r="TW183" s="128"/>
      <c r="TX183" s="128"/>
      <c r="TY183" s="128"/>
      <c r="TZ183" s="128"/>
      <c r="UA183" s="128"/>
      <c r="UB183" s="128"/>
      <c r="UC183" s="128"/>
      <c r="UD183" s="128"/>
      <c r="UE183" s="128"/>
      <c r="UF183" s="128"/>
      <c r="UG183" s="128"/>
      <c r="UH183" s="128"/>
      <c r="UI183" s="128"/>
      <c r="UJ183" s="128"/>
      <c r="UK183" s="128"/>
      <c r="UL183" s="128"/>
      <c r="UM183" s="128"/>
      <c r="UN183" s="128"/>
      <c r="UO183" s="128"/>
      <c r="UP183" s="128"/>
      <c r="UQ183" s="128"/>
      <c r="UR183" s="128"/>
      <c r="US183" s="128"/>
      <c r="UT183" s="128"/>
      <c r="UU183" s="128"/>
      <c r="UV183" s="128"/>
      <c r="UW183" s="128"/>
      <c r="UX183" s="128"/>
      <c r="UY183" s="128"/>
      <c r="UZ183" s="128"/>
      <c r="VA183" s="128"/>
      <c r="VB183" s="128"/>
    </row>
    <row r="184" spans="1:574" hidden="1" x14ac:dyDescent="0.25">
      <c r="A184" s="44"/>
      <c r="B184" s="74" t="s">
        <v>413</v>
      </c>
      <c r="C184" s="92" t="s">
        <v>414</v>
      </c>
      <c r="D184" s="76">
        <f>+'[5]Presupuesto 2020'!U184</f>
        <v>37500000</v>
      </c>
      <c r="E184" s="76">
        <f>+'[5]Programa I'!D184+'[5]Programa II'!D184+'[5]Programa III'!D184+'[5]Programa IV'!D184+'[5]Programa V'!D184</f>
        <v>0</v>
      </c>
      <c r="F184" s="89">
        <f t="shared" ref="F184:F186" si="184">SUM(D184:E184)</f>
        <v>37500000</v>
      </c>
      <c r="G184" s="89">
        <f>+'[5]Programa I'!F184+'[5]Programa II'!F184+'[5]Programa III'!F184+'[5]Programa IV'!F184+'[5]Programa V'!F184</f>
        <v>0</v>
      </c>
      <c r="H184" s="89">
        <f>+'[5]Total Programa'!U183</f>
        <v>0</v>
      </c>
      <c r="I184" s="89">
        <f t="shared" ref="I184:I186" si="185">+F184-H184</f>
        <v>37500000</v>
      </c>
      <c r="J184" s="90">
        <f t="shared" si="147"/>
        <v>1</v>
      </c>
      <c r="L184" s="89">
        <f>+'[5]Programa I'!K184+'[5]Programa II'!K184+'[5]Programa III'!K184+'[5]Programa IV'!K184+'[5]Programa V'!K184</f>
        <v>0</v>
      </c>
      <c r="M184" s="89">
        <f>+'[5]Programa I'!L184+'[5]Programa II'!L184+'[5]Programa III'!L184+'[5]Programa IV'!L184+'[5]Programa V'!L184</f>
        <v>0</v>
      </c>
      <c r="N184" s="89">
        <f t="shared" ref="N184:N186" si="186">SUM(L184:M184)</f>
        <v>0</v>
      </c>
      <c r="O184" s="89">
        <f>+F184-N184</f>
        <v>37500000</v>
      </c>
      <c r="P184" s="47"/>
    </row>
    <row r="185" spans="1:574" hidden="1" x14ac:dyDescent="0.25">
      <c r="A185" s="44"/>
      <c r="B185" s="74" t="s">
        <v>415</v>
      </c>
      <c r="C185" s="92" t="s">
        <v>416</v>
      </c>
      <c r="D185" s="76">
        <f>+'[5]Presupuesto 2020'!U185</f>
        <v>25000000</v>
      </c>
      <c r="E185" s="76">
        <f>+'[5]Programa I'!D185+'[5]Programa II'!D185+'[5]Programa III'!D185+'[5]Programa IV'!D185+'[5]Programa V'!D185</f>
        <v>0</v>
      </c>
      <c r="F185" s="89">
        <f t="shared" si="184"/>
        <v>25000000</v>
      </c>
      <c r="G185" s="89">
        <f>+'[5]Programa I'!F185+'[5]Programa II'!F185+'[5]Programa III'!F185+'[5]Programa IV'!F185+'[5]Programa V'!F185</f>
        <v>0</v>
      </c>
      <c r="H185" s="89">
        <f>+'[5]Total Programa'!U184</f>
        <v>4657409.71</v>
      </c>
      <c r="I185" s="89">
        <f t="shared" si="185"/>
        <v>20342590.289999999</v>
      </c>
      <c r="J185" s="90">
        <f t="shared" si="147"/>
        <v>0.81370361159999993</v>
      </c>
      <c r="L185" s="89">
        <f>+'[5]Programa I'!K185+'[5]Programa II'!K185+'[5]Programa III'!K185+'[5]Programa IV'!K185+'[5]Programa V'!K185</f>
        <v>0</v>
      </c>
      <c r="M185" s="89">
        <f>+'[5]Programa I'!L185+'[5]Programa II'!L185+'[5]Programa III'!L185+'[5]Programa IV'!L185+'[5]Programa V'!L185</f>
        <v>4657409.71</v>
      </c>
      <c r="N185" s="89">
        <f t="shared" si="186"/>
        <v>4657409.71</v>
      </c>
      <c r="O185" s="89">
        <f>+F185-N185</f>
        <v>20342590.289999999</v>
      </c>
      <c r="P185" s="47"/>
    </row>
    <row r="186" spans="1:574" hidden="1" x14ac:dyDescent="0.25">
      <c r="A186" s="44"/>
      <c r="B186" s="85" t="s">
        <v>417</v>
      </c>
      <c r="C186" s="106" t="s">
        <v>418</v>
      </c>
      <c r="D186" s="76">
        <f>+'[5]Presupuesto 2020'!U186</f>
        <v>23000000</v>
      </c>
      <c r="E186" s="76">
        <f>+'[5]Programa I'!D186+'[5]Programa II'!D186+'[5]Programa III'!D186+'[5]Programa IV'!D186+'[5]Programa V'!D186</f>
        <v>0</v>
      </c>
      <c r="F186" s="89">
        <f t="shared" si="184"/>
        <v>23000000</v>
      </c>
      <c r="G186" s="89">
        <f>+'[5]Programa I'!F186+'[5]Programa II'!F186+'[5]Programa III'!F186+'[5]Programa IV'!F186+'[5]Programa V'!F186</f>
        <v>1149972.3899999999</v>
      </c>
      <c r="H186" s="89">
        <f>+'[5]Total Programa'!U185</f>
        <v>2900573.4799999995</v>
      </c>
      <c r="I186" s="89">
        <f t="shared" si="185"/>
        <v>20099426.52</v>
      </c>
      <c r="J186" s="90">
        <f t="shared" si="147"/>
        <v>0.87388810956521734</v>
      </c>
      <c r="L186" s="89">
        <f>+'[5]Programa I'!K186+'[5]Programa II'!K186+'[5]Programa III'!K186+'[5]Programa IV'!K186+'[5]Programa V'!K186</f>
        <v>1149972.3899999999</v>
      </c>
      <c r="M186" s="89">
        <f>+'[5]Programa I'!L186+'[5]Programa II'!L186+'[5]Programa III'!L186+'[5]Programa IV'!L186+'[5]Programa V'!L186</f>
        <v>1750601.0899999999</v>
      </c>
      <c r="N186" s="89">
        <f t="shared" si="186"/>
        <v>2900573.4799999995</v>
      </c>
      <c r="O186" s="89">
        <f>+F186-N186</f>
        <v>20099426.52</v>
      </c>
      <c r="P186" s="47"/>
    </row>
    <row r="187" spans="1:574" ht="13" customHeight="1" x14ac:dyDescent="0.25">
      <c r="B187" s="70">
        <v>6.04</v>
      </c>
      <c r="C187" s="145" t="s">
        <v>419</v>
      </c>
      <c r="D187" s="71">
        <f>SUM(D188+D194+D212)</f>
        <v>943911984.73999977</v>
      </c>
      <c r="E187" s="71">
        <f>SUM(E188+E194+E212)</f>
        <v>4680000.0000000019</v>
      </c>
      <c r="F187" s="144">
        <f t="shared" ref="F187:I187" si="187">SUM(F188+F194+F212)</f>
        <v>948591984.74000001</v>
      </c>
      <c r="G187" s="144">
        <f t="shared" si="187"/>
        <v>72575243.099999994</v>
      </c>
      <c r="H187" s="144">
        <f t="shared" si="187"/>
        <v>200720511.56999999</v>
      </c>
      <c r="I187" s="72">
        <f t="shared" si="187"/>
        <v>747871473.16999984</v>
      </c>
      <c r="J187" s="73">
        <f t="shared" si="147"/>
        <v>0.78840163653183748</v>
      </c>
      <c r="K187" s="79"/>
      <c r="L187" s="72">
        <f t="shared" ref="L187:O187" si="188">SUM(L188+L194+L212)</f>
        <v>72575243.099999994</v>
      </c>
      <c r="M187" s="72">
        <f t="shared" si="188"/>
        <v>128145268.47</v>
      </c>
      <c r="N187" s="72">
        <f t="shared" si="188"/>
        <v>200720511.56999999</v>
      </c>
      <c r="O187" s="72">
        <f t="shared" si="188"/>
        <v>747871473.16999984</v>
      </c>
      <c r="P187" s="47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</row>
    <row r="188" spans="1:574" s="50" customFormat="1" hidden="1" x14ac:dyDescent="0.25">
      <c r="A188" s="44"/>
      <c r="B188" s="87" t="s">
        <v>420</v>
      </c>
      <c r="C188" s="81" t="s">
        <v>421</v>
      </c>
      <c r="D188" s="72">
        <f>SUM(D189:D193)</f>
        <v>51856846.920000002</v>
      </c>
      <c r="E188" s="72">
        <f>SUM(E189:E193)</f>
        <v>-180817.59999999998</v>
      </c>
      <c r="F188" s="72">
        <f t="shared" ref="F188:I188" si="189">SUM(F189:F193)</f>
        <v>51676029.320000008</v>
      </c>
      <c r="G188" s="72">
        <f t="shared" si="189"/>
        <v>3343850.72</v>
      </c>
      <c r="H188" s="72">
        <f t="shared" si="189"/>
        <v>9534955.9199999999</v>
      </c>
      <c r="I188" s="72">
        <f t="shared" si="189"/>
        <v>42141073.400000006</v>
      </c>
      <c r="J188" s="73">
        <f t="shared" si="147"/>
        <v>0.8154859023522204</v>
      </c>
      <c r="K188" s="79"/>
      <c r="L188" s="72">
        <f t="shared" ref="L188:O188" si="190">SUM(L189:L193)</f>
        <v>3343850.72</v>
      </c>
      <c r="M188" s="72">
        <f t="shared" si="190"/>
        <v>6191105.2000000002</v>
      </c>
      <c r="N188" s="72">
        <f t="shared" si="190"/>
        <v>9534955.9199999999</v>
      </c>
      <c r="O188" s="72">
        <f t="shared" si="190"/>
        <v>42141073.400000006</v>
      </c>
      <c r="P188" s="47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  <c r="GG188" s="128"/>
      <c r="GH188" s="128"/>
      <c r="GI188" s="128"/>
      <c r="GJ188" s="128"/>
      <c r="GK188" s="128"/>
      <c r="GL188" s="128"/>
      <c r="GM188" s="128"/>
      <c r="GN188" s="128"/>
      <c r="GO188" s="128"/>
      <c r="GP188" s="128"/>
      <c r="GQ188" s="128"/>
      <c r="GR188" s="128"/>
      <c r="GS188" s="128"/>
      <c r="GT188" s="128"/>
      <c r="GU188" s="128"/>
      <c r="GV188" s="128"/>
      <c r="GW188" s="128"/>
      <c r="GX188" s="128"/>
      <c r="GY188" s="128"/>
      <c r="GZ188" s="128"/>
      <c r="HA188" s="128"/>
      <c r="HB188" s="128"/>
      <c r="HC188" s="128"/>
      <c r="HD188" s="128"/>
      <c r="HE188" s="128"/>
      <c r="HF188" s="128"/>
      <c r="HG188" s="128"/>
      <c r="HH188" s="128"/>
      <c r="HI188" s="128"/>
      <c r="HJ188" s="128"/>
      <c r="HK188" s="128"/>
      <c r="HL188" s="128"/>
      <c r="HM188" s="128"/>
      <c r="HN188" s="128"/>
      <c r="HO188" s="128"/>
      <c r="HP188" s="128"/>
      <c r="HQ188" s="128"/>
      <c r="HR188" s="128"/>
      <c r="HS188" s="128"/>
      <c r="HT188" s="128"/>
      <c r="HU188" s="128"/>
      <c r="HV188" s="128"/>
      <c r="HW188" s="128"/>
      <c r="HX188" s="128"/>
      <c r="HY188" s="128"/>
      <c r="HZ188" s="128"/>
      <c r="IA188" s="128"/>
      <c r="IB188" s="128"/>
      <c r="IC188" s="128"/>
      <c r="ID188" s="128"/>
      <c r="IE188" s="128"/>
      <c r="IF188" s="128"/>
      <c r="IG188" s="128"/>
      <c r="IH188" s="128"/>
      <c r="II188" s="128"/>
      <c r="IJ188" s="128"/>
      <c r="IK188" s="128"/>
      <c r="IL188" s="128"/>
      <c r="IM188" s="128"/>
      <c r="IN188" s="128"/>
      <c r="IO188" s="128"/>
      <c r="IP188" s="128"/>
      <c r="IQ188" s="128"/>
      <c r="IR188" s="128"/>
      <c r="IS188" s="128"/>
      <c r="IT188" s="128"/>
      <c r="IU188" s="128"/>
      <c r="IV188" s="128"/>
      <c r="IW188" s="128"/>
      <c r="IX188" s="128"/>
      <c r="IY188" s="128"/>
      <c r="IZ188" s="128"/>
      <c r="JA188" s="128"/>
      <c r="JB188" s="128"/>
      <c r="JC188" s="128"/>
      <c r="JD188" s="128"/>
      <c r="JE188" s="128"/>
      <c r="JF188" s="128"/>
      <c r="JG188" s="128"/>
      <c r="JH188" s="128"/>
      <c r="JI188" s="128"/>
      <c r="JJ188" s="128"/>
      <c r="JK188" s="128"/>
      <c r="JL188" s="128"/>
      <c r="JM188" s="128"/>
      <c r="JN188" s="128"/>
      <c r="JO188" s="128"/>
      <c r="JP188" s="128"/>
      <c r="JQ188" s="128"/>
      <c r="JR188" s="128"/>
      <c r="JS188" s="128"/>
      <c r="JT188" s="128"/>
      <c r="JU188" s="128"/>
      <c r="JV188" s="128"/>
      <c r="JW188" s="128"/>
      <c r="JX188" s="128"/>
      <c r="JY188" s="128"/>
      <c r="JZ188" s="128"/>
      <c r="KA188" s="128"/>
      <c r="KB188" s="128"/>
      <c r="KC188" s="128"/>
      <c r="KD188" s="128"/>
      <c r="KE188" s="128"/>
      <c r="KF188" s="128"/>
      <c r="KG188" s="128"/>
      <c r="KH188" s="128"/>
      <c r="KI188" s="128"/>
      <c r="KJ188" s="128"/>
      <c r="KK188" s="128"/>
      <c r="KL188" s="128"/>
      <c r="KM188" s="128"/>
      <c r="KN188" s="128"/>
      <c r="KO188" s="128"/>
      <c r="KP188" s="128"/>
      <c r="KQ188" s="128"/>
      <c r="KR188" s="128"/>
      <c r="KS188" s="128"/>
      <c r="KT188" s="128"/>
      <c r="KU188" s="128"/>
      <c r="KV188" s="128"/>
      <c r="KW188" s="128"/>
      <c r="KX188" s="128"/>
      <c r="KY188" s="128"/>
      <c r="KZ188" s="128"/>
      <c r="LA188" s="128"/>
      <c r="LB188" s="128"/>
      <c r="LC188" s="128"/>
      <c r="LD188" s="128"/>
      <c r="LE188" s="128"/>
      <c r="LF188" s="128"/>
      <c r="LG188" s="128"/>
      <c r="LH188" s="128"/>
      <c r="LI188" s="128"/>
      <c r="LJ188" s="128"/>
      <c r="LK188" s="128"/>
      <c r="LL188" s="128"/>
      <c r="LM188" s="128"/>
      <c r="LN188" s="128"/>
      <c r="LO188" s="128"/>
      <c r="LP188" s="128"/>
      <c r="LQ188" s="128"/>
      <c r="LR188" s="128"/>
      <c r="LS188" s="128"/>
      <c r="LT188" s="128"/>
      <c r="LU188" s="128"/>
      <c r="LV188" s="128"/>
      <c r="LW188" s="128"/>
      <c r="LX188" s="128"/>
      <c r="LY188" s="128"/>
      <c r="LZ188" s="128"/>
      <c r="MA188" s="128"/>
      <c r="MB188" s="128"/>
      <c r="MC188" s="128"/>
      <c r="MD188" s="128"/>
      <c r="ME188" s="128"/>
      <c r="MF188" s="128"/>
      <c r="MG188" s="128"/>
      <c r="MH188" s="128"/>
      <c r="MI188" s="128"/>
      <c r="MJ188" s="128"/>
      <c r="MK188" s="128"/>
      <c r="ML188" s="128"/>
      <c r="MM188" s="128"/>
      <c r="MN188" s="128"/>
      <c r="MO188" s="128"/>
      <c r="MP188" s="128"/>
      <c r="MQ188" s="128"/>
      <c r="MR188" s="128"/>
      <c r="MS188" s="128"/>
      <c r="MT188" s="128"/>
      <c r="MU188" s="128"/>
      <c r="MV188" s="128"/>
      <c r="MW188" s="128"/>
      <c r="MX188" s="128"/>
      <c r="MY188" s="128"/>
      <c r="MZ188" s="128"/>
      <c r="NA188" s="128"/>
      <c r="NB188" s="128"/>
      <c r="NC188" s="128"/>
      <c r="ND188" s="128"/>
      <c r="NE188" s="128"/>
      <c r="NF188" s="128"/>
      <c r="NG188" s="128"/>
      <c r="NH188" s="128"/>
      <c r="NI188" s="128"/>
      <c r="NJ188" s="128"/>
      <c r="NK188" s="128"/>
      <c r="NL188" s="128"/>
      <c r="NM188" s="128"/>
      <c r="NN188" s="128"/>
      <c r="NO188" s="128"/>
      <c r="NP188" s="128"/>
      <c r="NQ188" s="128"/>
      <c r="NR188" s="128"/>
      <c r="NS188" s="128"/>
      <c r="NT188" s="128"/>
      <c r="NU188" s="128"/>
      <c r="NV188" s="128"/>
      <c r="NW188" s="128"/>
      <c r="NX188" s="128"/>
      <c r="NY188" s="128"/>
      <c r="NZ188" s="128"/>
      <c r="OA188" s="128"/>
      <c r="OB188" s="128"/>
      <c r="OC188" s="128"/>
      <c r="OD188" s="128"/>
      <c r="OE188" s="128"/>
      <c r="OF188" s="128"/>
      <c r="OG188" s="128"/>
      <c r="OH188" s="128"/>
      <c r="OI188" s="128"/>
      <c r="OJ188" s="128"/>
      <c r="OK188" s="128"/>
      <c r="OL188" s="128"/>
      <c r="OM188" s="128"/>
      <c r="ON188" s="128"/>
      <c r="OO188" s="128"/>
      <c r="OP188" s="128"/>
      <c r="OQ188" s="128"/>
      <c r="OR188" s="128"/>
      <c r="OS188" s="128"/>
      <c r="OT188" s="128"/>
      <c r="OU188" s="128"/>
      <c r="OV188" s="128"/>
      <c r="OW188" s="128"/>
      <c r="OX188" s="128"/>
      <c r="OY188" s="128"/>
      <c r="OZ188" s="128"/>
      <c r="PA188" s="128"/>
      <c r="PB188" s="128"/>
      <c r="PC188" s="128"/>
      <c r="PD188" s="128"/>
      <c r="PE188" s="128"/>
      <c r="PF188" s="128"/>
      <c r="PG188" s="128"/>
      <c r="PH188" s="128"/>
      <c r="PI188" s="128"/>
      <c r="PJ188" s="128"/>
      <c r="PK188" s="128"/>
      <c r="PL188" s="128"/>
      <c r="PM188" s="128"/>
      <c r="PN188" s="128"/>
      <c r="PO188" s="128"/>
      <c r="PP188" s="128"/>
      <c r="PQ188" s="128"/>
      <c r="PR188" s="128"/>
      <c r="PS188" s="128"/>
      <c r="PT188" s="128"/>
      <c r="PU188" s="128"/>
      <c r="PV188" s="128"/>
      <c r="PW188" s="128"/>
      <c r="PX188" s="128"/>
      <c r="PY188" s="128"/>
      <c r="PZ188" s="128"/>
      <c r="QA188" s="128"/>
      <c r="QB188" s="128"/>
      <c r="QC188" s="128"/>
      <c r="QD188" s="128"/>
      <c r="QE188" s="128"/>
      <c r="QF188" s="128"/>
      <c r="QG188" s="128"/>
      <c r="QH188" s="128"/>
      <c r="QI188" s="128"/>
      <c r="QJ188" s="128"/>
      <c r="QK188" s="128"/>
      <c r="QL188" s="128"/>
      <c r="QM188" s="128"/>
      <c r="QN188" s="128"/>
      <c r="QO188" s="128"/>
      <c r="QP188" s="128"/>
      <c r="QQ188" s="128"/>
      <c r="QR188" s="128"/>
      <c r="QS188" s="128"/>
      <c r="QT188" s="128"/>
      <c r="QU188" s="128"/>
      <c r="QV188" s="128"/>
      <c r="QW188" s="128"/>
      <c r="QX188" s="128"/>
      <c r="QY188" s="128"/>
      <c r="QZ188" s="128"/>
      <c r="RA188" s="128"/>
      <c r="RB188" s="128"/>
      <c r="RC188" s="128"/>
      <c r="RD188" s="128"/>
      <c r="RE188" s="128"/>
      <c r="RF188" s="128"/>
      <c r="RG188" s="128"/>
      <c r="RH188" s="128"/>
      <c r="RI188" s="128"/>
      <c r="RJ188" s="128"/>
      <c r="RK188" s="128"/>
      <c r="RL188" s="128"/>
      <c r="RM188" s="128"/>
      <c r="RN188" s="128"/>
      <c r="RO188" s="128"/>
      <c r="RP188" s="128"/>
      <c r="RQ188" s="128"/>
      <c r="RR188" s="128"/>
      <c r="RS188" s="128"/>
      <c r="RT188" s="128"/>
      <c r="RU188" s="128"/>
      <c r="RV188" s="128"/>
      <c r="RW188" s="128"/>
      <c r="RX188" s="128"/>
      <c r="RY188" s="128"/>
      <c r="RZ188" s="128"/>
      <c r="SA188" s="128"/>
      <c r="SB188" s="128"/>
      <c r="SC188" s="128"/>
      <c r="SD188" s="128"/>
      <c r="SE188" s="128"/>
      <c r="SF188" s="128"/>
      <c r="SG188" s="128"/>
      <c r="SH188" s="128"/>
      <c r="SI188" s="128"/>
      <c r="SJ188" s="128"/>
      <c r="SK188" s="128"/>
      <c r="SL188" s="128"/>
      <c r="SM188" s="128"/>
      <c r="SN188" s="128"/>
      <c r="SO188" s="128"/>
      <c r="SP188" s="128"/>
      <c r="SQ188" s="128"/>
      <c r="SR188" s="128"/>
      <c r="SS188" s="128"/>
      <c r="ST188" s="128"/>
      <c r="SU188" s="128"/>
      <c r="SV188" s="128"/>
      <c r="SW188" s="128"/>
      <c r="SX188" s="128"/>
      <c r="SY188" s="128"/>
      <c r="SZ188" s="128"/>
      <c r="TA188" s="128"/>
      <c r="TB188" s="128"/>
      <c r="TC188" s="128"/>
      <c r="TD188" s="128"/>
      <c r="TE188" s="128"/>
      <c r="TF188" s="128"/>
      <c r="TG188" s="128"/>
      <c r="TH188" s="128"/>
      <c r="TI188" s="128"/>
      <c r="TJ188" s="128"/>
      <c r="TK188" s="128"/>
      <c r="TL188" s="128"/>
      <c r="TM188" s="128"/>
      <c r="TN188" s="128"/>
      <c r="TO188" s="128"/>
      <c r="TP188" s="128"/>
      <c r="TQ188" s="128"/>
      <c r="TR188" s="128"/>
      <c r="TS188" s="128"/>
      <c r="TT188" s="128"/>
      <c r="TU188" s="128"/>
      <c r="TV188" s="128"/>
      <c r="TW188" s="128"/>
      <c r="TX188" s="128"/>
      <c r="TY188" s="128"/>
      <c r="TZ188" s="128"/>
      <c r="UA188" s="128"/>
      <c r="UB188" s="128"/>
      <c r="UC188" s="128"/>
      <c r="UD188" s="128"/>
      <c r="UE188" s="128"/>
      <c r="UF188" s="128"/>
      <c r="UG188" s="128"/>
      <c r="UH188" s="128"/>
      <c r="UI188" s="128"/>
      <c r="UJ188" s="128"/>
      <c r="UK188" s="128"/>
      <c r="UL188" s="128"/>
      <c r="UM188" s="128"/>
      <c r="UN188" s="128"/>
      <c r="UO188" s="128"/>
      <c r="UP188" s="128"/>
      <c r="UQ188" s="128"/>
      <c r="UR188" s="128"/>
      <c r="US188" s="128"/>
      <c r="UT188" s="128"/>
      <c r="UU188" s="128"/>
      <c r="UV188" s="128"/>
      <c r="UW188" s="128"/>
      <c r="UX188" s="128"/>
      <c r="UY188" s="128"/>
      <c r="UZ188" s="128"/>
      <c r="VA188" s="128"/>
      <c r="VB188" s="128"/>
    </row>
    <row r="189" spans="1:574" hidden="1" x14ac:dyDescent="0.25">
      <c r="A189" s="44"/>
      <c r="B189" s="74" t="s">
        <v>422</v>
      </c>
      <c r="C189" s="107" t="s">
        <v>423</v>
      </c>
      <c r="D189" s="76">
        <f>+'[5]Presupuesto 2020'!U189</f>
        <v>27614859.670000002</v>
      </c>
      <c r="E189" s="76">
        <f>+'[5]Programa I'!D189+'[5]Programa II'!D189+'[5]Programa III'!D189+'[5]Programa IV'!D189+'[5]Programa V'!D189</f>
        <v>680000</v>
      </c>
      <c r="F189" s="89">
        <f t="shared" ref="F189:F193" si="191">SUM(D189:E189)</f>
        <v>28294859.670000002</v>
      </c>
      <c r="G189" s="89">
        <f>+'[5]Programa I'!F189+'[5]Programa II'!F189+'[5]Programa III'!F189+'[5]Programa IV'!F189+'[5]Programa V'!F189</f>
        <v>2702688.72</v>
      </c>
      <c r="H189" s="89">
        <f>+'[5]Total Programa'!U188</f>
        <v>8413430.9199999999</v>
      </c>
      <c r="I189" s="89">
        <f t="shared" ref="I189:I193" si="192">+F189-H189</f>
        <v>19881428.75</v>
      </c>
      <c r="J189" s="90">
        <f t="shared" si="147"/>
        <v>0.70265161170173773</v>
      </c>
      <c r="L189" s="89">
        <f>+'[5]Programa I'!K189+'[5]Programa II'!K189+'[5]Programa III'!K189+'[5]Programa IV'!K189+'[5]Programa V'!K189</f>
        <v>2702688.72</v>
      </c>
      <c r="M189" s="89">
        <f>+'[5]Programa I'!L189+'[5]Programa II'!L189+'[5]Programa III'!L189+'[5]Programa IV'!L189+'[5]Programa V'!L189</f>
        <v>5710742.2000000002</v>
      </c>
      <c r="N189" s="89">
        <f t="shared" ref="N189:N193" si="193">SUM(L189:M189)</f>
        <v>8413430.9199999999</v>
      </c>
      <c r="O189" s="89">
        <f>+F189-N189</f>
        <v>19881428.75</v>
      </c>
      <c r="P189" s="47"/>
    </row>
    <row r="190" spans="1:574" hidden="1" x14ac:dyDescent="0.25">
      <c r="A190" s="44"/>
      <c r="B190" s="74" t="s">
        <v>424</v>
      </c>
      <c r="C190" s="107" t="s">
        <v>425</v>
      </c>
      <c r="D190" s="76">
        <f>+'[5]Presupuesto 2020'!U190</f>
        <v>2378327.87</v>
      </c>
      <c r="E190" s="76">
        <f>+'[5]Programa I'!D190+'[5]Programa II'!D190+'[5]Programa III'!D190+'[5]Programa IV'!D190+'[5]Programa V'!D190</f>
        <v>-200817.6</v>
      </c>
      <c r="F190" s="89">
        <f t="shared" si="191"/>
        <v>2177510.27</v>
      </c>
      <c r="G190" s="89">
        <f>+'[5]Programa I'!F190+'[5]Programa II'!F190+'[5]Programa III'!F190+'[5]Programa IV'!F190+'[5]Programa V'!F190</f>
        <v>0</v>
      </c>
      <c r="H190" s="89">
        <f>+'[5]Total Programa'!U189</f>
        <v>0</v>
      </c>
      <c r="I190" s="89">
        <f t="shared" si="192"/>
        <v>2177510.27</v>
      </c>
      <c r="J190" s="90">
        <f t="shared" si="147"/>
        <v>1</v>
      </c>
      <c r="L190" s="89">
        <f>+'[5]Programa I'!K190+'[5]Programa II'!K190+'[5]Programa III'!K190+'[5]Programa IV'!K190+'[5]Programa V'!K190</f>
        <v>0</v>
      </c>
      <c r="M190" s="89">
        <f>+'[5]Programa I'!L190+'[5]Programa II'!L190+'[5]Programa III'!L190+'[5]Programa IV'!L190+'[5]Programa V'!L190</f>
        <v>0</v>
      </c>
      <c r="N190" s="89">
        <f t="shared" si="193"/>
        <v>0</v>
      </c>
      <c r="O190" s="89">
        <f>+F190-N190</f>
        <v>2177510.27</v>
      </c>
      <c r="P190" s="47"/>
    </row>
    <row r="191" spans="1:574" hidden="1" x14ac:dyDescent="0.25">
      <c r="A191" s="44"/>
      <c r="B191" s="74" t="s">
        <v>426</v>
      </c>
      <c r="C191" s="107" t="s">
        <v>427</v>
      </c>
      <c r="D191" s="76">
        <f>+'[5]Presupuesto 2020'!U191</f>
        <v>0</v>
      </c>
      <c r="E191" s="76">
        <f>+'[5]Programa I'!D191+'[5]Programa II'!D191+'[5]Programa III'!D191+'[5]Programa IV'!D191+'[5]Programa V'!D191</f>
        <v>0</v>
      </c>
      <c r="F191" s="89">
        <f t="shared" si="191"/>
        <v>0</v>
      </c>
      <c r="G191" s="89">
        <f>+'[5]Programa I'!F191+'[5]Programa II'!F191+'[5]Programa III'!F191+'[5]Programa IV'!F191+'[5]Programa V'!F191</f>
        <v>0</v>
      </c>
      <c r="H191" s="89">
        <f>+'[5]Total Programa'!U190</f>
        <v>0</v>
      </c>
      <c r="I191" s="89">
        <f t="shared" si="192"/>
        <v>0</v>
      </c>
      <c r="J191" s="90">
        <f t="shared" si="147"/>
        <v>0</v>
      </c>
      <c r="K191" s="44"/>
      <c r="L191" s="89">
        <f>+'[5]Programa I'!K191+'[5]Programa II'!K191+'[5]Programa III'!K191+'[5]Programa IV'!K191+'[5]Programa V'!K191</f>
        <v>0</v>
      </c>
      <c r="M191" s="89">
        <f>+'[5]Programa I'!L191+'[5]Programa II'!L191+'[5]Programa III'!L191+'[5]Programa IV'!L191+'[5]Programa V'!L191</f>
        <v>0</v>
      </c>
      <c r="N191" s="89">
        <f t="shared" si="193"/>
        <v>0</v>
      </c>
      <c r="O191" s="89">
        <f>+F191-N191</f>
        <v>0</v>
      </c>
      <c r="P191" s="47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  <c r="FW191" s="44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4"/>
      <c r="GI191" s="44"/>
      <c r="GJ191" s="44"/>
      <c r="GK191" s="44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4"/>
      <c r="GW191" s="44"/>
      <c r="GX191" s="44"/>
      <c r="GY191" s="44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4"/>
      <c r="HK191" s="44"/>
      <c r="HL191" s="44"/>
      <c r="HM191" s="44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4"/>
      <c r="HY191" s="44"/>
      <c r="HZ191" s="44"/>
      <c r="IA191" s="44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4"/>
      <c r="IM191" s="44"/>
      <c r="IN191" s="44"/>
      <c r="IO191" s="44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  <c r="IZ191" s="44"/>
      <c r="JA191" s="44"/>
      <c r="JB191" s="44"/>
      <c r="JC191" s="44"/>
      <c r="JD191" s="44"/>
      <c r="JE191" s="44"/>
      <c r="JF191" s="44"/>
      <c r="JG191" s="44"/>
      <c r="JH191" s="44"/>
      <c r="JI191" s="44"/>
      <c r="JJ191" s="44"/>
      <c r="JK191" s="44"/>
      <c r="JL191" s="44"/>
      <c r="JM191" s="44"/>
      <c r="JN191" s="44"/>
      <c r="JO191" s="44"/>
      <c r="JP191" s="44"/>
      <c r="JQ191" s="44"/>
      <c r="JR191" s="44"/>
      <c r="JS191" s="44"/>
      <c r="JT191" s="44"/>
      <c r="JU191" s="44"/>
      <c r="JV191" s="44"/>
      <c r="JW191" s="44"/>
      <c r="JX191" s="44"/>
      <c r="JY191" s="44"/>
      <c r="JZ191" s="44"/>
      <c r="KA191" s="44"/>
      <c r="KB191" s="44"/>
      <c r="KC191" s="44"/>
      <c r="KD191" s="44"/>
      <c r="KE191" s="44"/>
      <c r="KF191" s="44"/>
      <c r="KG191" s="44"/>
      <c r="KH191" s="44"/>
      <c r="KI191" s="44"/>
      <c r="KJ191" s="44"/>
      <c r="KK191" s="44"/>
      <c r="KL191" s="44"/>
      <c r="KM191" s="44"/>
      <c r="KN191" s="44"/>
      <c r="KO191" s="44"/>
      <c r="KP191" s="44"/>
      <c r="KQ191" s="44"/>
      <c r="KR191" s="44"/>
      <c r="KS191" s="44"/>
      <c r="KT191" s="44"/>
      <c r="KU191" s="44"/>
      <c r="KV191" s="44"/>
      <c r="KW191" s="44"/>
      <c r="KX191" s="44"/>
      <c r="KY191" s="44"/>
      <c r="KZ191" s="44"/>
      <c r="LA191" s="44"/>
      <c r="LB191" s="44"/>
      <c r="LC191" s="44"/>
      <c r="LD191" s="44"/>
      <c r="LE191" s="44"/>
      <c r="LF191" s="44"/>
      <c r="LG191" s="44"/>
      <c r="LH191" s="44"/>
      <c r="LI191" s="44"/>
      <c r="LJ191" s="44"/>
      <c r="LK191" s="44"/>
      <c r="LL191" s="44"/>
      <c r="LM191" s="44"/>
      <c r="LN191" s="44"/>
      <c r="LO191" s="44"/>
      <c r="LP191" s="44"/>
      <c r="LQ191" s="44"/>
      <c r="LR191" s="44"/>
      <c r="LS191" s="44"/>
      <c r="LT191" s="44"/>
      <c r="LU191" s="44"/>
      <c r="LV191" s="44"/>
      <c r="LW191" s="44"/>
      <c r="LX191" s="44"/>
      <c r="LY191" s="44"/>
      <c r="LZ191" s="44"/>
      <c r="MA191" s="44"/>
      <c r="MB191" s="44"/>
      <c r="MC191" s="44"/>
      <c r="MD191" s="44"/>
      <c r="ME191" s="44"/>
      <c r="MF191" s="44"/>
      <c r="MG191" s="44"/>
      <c r="MH191" s="44"/>
      <c r="MI191" s="44"/>
      <c r="MJ191" s="44"/>
      <c r="MK191" s="44"/>
      <c r="ML191" s="44"/>
      <c r="MM191" s="44"/>
      <c r="MN191" s="44"/>
      <c r="MO191" s="44"/>
      <c r="MP191" s="44"/>
      <c r="MQ191" s="44"/>
      <c r="MR191" s="44"/>
      <c r="MS191" s="44"/>
      <c r="MT191" s="44"/>
      <c r="MU191" s="44"/>
      <c r="MV191" s="44"/>
      <c r="MW191" s="44"/>
      <c r="MX191" s="44"/>
      <c r="MY191" s="44"/>
      <c r="MZ191" s="44"/>
      <c r="NA191" s="44"/>
      <c r="NB191" s="44"/>
      <c r="NC191" s="44"/>
      <c r="ND191" s="44"/>
      <c r="NE191" s="44"/>
      <c r="NF191" s="44"/>
      <c r="NG191" s="44"/>
      <c r="NH191" s="44"/>
      <c r="NI191" s="44"/>
      <c r="NJ191" s="44"/>
      <c r="NK191" s="44"/>
      <c r="NL191" s="44"/>
      <c r="NM191" s="44"/>
      <c r="NN191" s="44"/>
      <c r="NO191" s="44"/>
      <c r="NP191" s="44"/>
      <c r="NQ191" s="44"/>
      <c r="NR191" s="44"/>
      <c r="NS191" s="44"/>
      <c r="NT191" s="44"/>
      <c r="NU191" s="44"/>
      <c r="NV191" s="44"/>
      <c r="NW191" s="44"/>
      <c r="NX191" s="44"/>
      <c r="NY191" s="44"/>
      <c r="NZ191" s="44"/>
      <c r="OA191" s="44"/>
      <c r="OB191" s="44"/>
      <c r="OC191" s="44"/>
      <c r="OD191" s="44"/>
      <c r="OE191" s="44"/>
      <c r="OF191" s="44"/>
      <c r="OG191" s="44"/>
      <c r="OH191" s="44"/>
      <c r="OI191" s="44"/>
      <c r="OJ191" s="44"/>
      <c r="OK191" s="44"/>
      <c r="OL191" s="44"/>
      <c r="OM191" s="44"/>
      <c r="ON191" s="44"/>
      <c r="OO191" s="44"/>
      <c r="OP191" s="44"/>
      <c r="OQ191" s="44"/>
      <c r="OR191" s="44"/>
      <c r="OS191" s="44"/>
      <c r="OT191" s="44"/>
      <c r="OU191" s="44"/>
      <c r="OV191" s="44"/>
      <c r="OW191" s="44"/>
      <c r="OX191" s="44"/>
      <c r="OY191" s="44"/>
      <c r="OZ191" s="44"/>
      <c r="PA191" s="44"/>
      <c r="PB191" s="44"/>
      <c r="PC191" s="44"/>
      <c r="PD191" s="44"/>
      <c r="PE191" s="44"/>
      <c r="PF191" s="44"/>
      <c r="PG191" s="44"/>
      <c r="PH191" s="44"/>
      <c r="PI191" s="44"/>
      <c r="PJ191" s="44"/>
      <c r="PK191" s="44"/>
      <c r="PL191" s="44"/>
      <c r="PM191" s="44"/>
      <c r="PN191" s="44"/>
      <c r="PO191" s="44"/>
      <c r="PP191" s="44"/>
      <c r="PQ191" s="44"/>
      <c r="PR191" s="44"/>
      <c r="PS191" s="44"/>
      <c r="PT191" s="44"/>
      <c r="PU191" s="44"/>
      <c r="PV191" s="44"/>
      <c r="PW191" s="44"/>
      <c r="PX191" s="44"/>
      <c r="PY191" s="44"/>
      <c r="PZ191" s="44"/>
      <c r="QA191" s="44"/>
      <c r="QB191" s="44"/>
      <c r="QC191" s="44"/>
      <c r="QD191" s="44"/>
      <c r="QE191" s="44"/>
      <c r="QF191" s="44"/>
      <c r="QG191" s="44"/>
      <c r="QH191" s="44"/>
      <c r="QI191" s="44"/>
      <c r="QJ191" s="44"/>
      <c r="QK191" s="44"/>
      <c r="QL191" s="44"/>
      <c r="QM191" s="44"/>
      <c r="QN191" s="44"/>
      <c r="QO191" s="44"/>
      <c r="QP191" s="44"/>
      <c r="QQ191" s="44"/>
      <c r="QR191" s="44"/>
      <c r="QS191" s="44"/>
      <c r="QT191" s="44"/>
      <c r="QU191" s="44"/>
      <c r="QV191" s="44"/>
      <c r="QW191" s="44"/>
      <c r="QX191" s="44"/>
      <c r="QY191" s="44"/>
      <c r="QZ191" s="44"/>
      <c r="RA191" s="44"/>
      <c r="RB191" s="44"/>
      <c r="RC191" s="44"/>
      <c r="RD191" s="44"/>
      <c r="RE191" s="44"/>
      <c r="RF191" s="44"/>
      <c r="RG191" s="44"/>
      <c r="RH191" s="44"/>
      <c r="RI191" s="44"/>
      <c r="RJ191" s="44"/>
      <c r="RK191" s="44"/>
      <c r="RL191" s="44"/>
      <c r="RM191" s="44"/>
      <c r="RN191" s="44"/>
      <c r="RO191" s="44"/>
      <c r="RP191" s="44"/>
      <c r="RQ191" s="44"/>
      <c r="RR191" s="44"/>
      <c r="RS191" s="44"/>
      <c r="RT191" s="44"/>
      <c r="RU191" s="44"/>
      <c r="RV191" s="44"/>
      <c r="RW191" s="44"/>
      <c r="RX191" s="44"/>
      <c r="RY191" s="44"/>
      <c r="RZ191" s="44"/>
      <c r="SA191" s="44"/>
      <c r="SB191" s="44"/>
      <c r="SC191" s="44"/>
      <c r="SD191" s="44"/>
      <c r="SE191" s="44"/>
      <c r="SF191" s="44"/>
      <c r="SG191" s="44"/>
      <c r="SH191" s="44"/>
      <c r="SI191" s="44"/>
      <c r="SJ191" s="44"/>
      <c r="SK191" s="44"/>
      <c r="SL191" s="44"/>
      <c r="SM191" s="44"/>
      <c r="SN191" s="44"/>
      <c r="SO191" s="44"/>
      <c r="SP191" s="44"/>
      <c r="SQ191" s="44"/>
      <c r="SR191" s="44"/>
      <c r="SS191" s="44"/>
      <c r="ST191" s="44"/>
      <c r="SU191" s="44"/>
      <c r="SV191" s="44"/>
      <c r="SW191" s="44"/>
      <c r="SX191" s="44"/>
      <c r="SY191" s="44"/>
      <c r="SZ191" s="44"/>
      <c r="TA191" s="44"/>
      <c r="TB191" s="44"/>
      <c r="TC191" s="44"/>
      <c r="TD191" s="44"/>
      <c r="TE191" s="44"/>
      <c r="TF191" s="44"/>
      <c r="TG191" s="44"/>
      <c r="TH191" s="44"/>
      <c r="TI191" s="44"/>
      <c r="TJ191" s="44"/>
      <c r="TK191" s="44"/>
      <c r="TL191" s="44"/>
      <c r="TM191" s="44"/>
      <c r="TN191" s="44"/>
      <c r="TO191" s="44"/>
      <c r="TP191" s="44"/>
      <c r="TQ191" s="44"/>
      <c r="TR191" s="44"/>
      <c r="TS191" s="44"/>
      <c r="TT191" s="44"/>
      <c r="TU191" s="44"/>
      <c r="TV191" s="44"/>
      <c r="TW191" s="44"/>
      <c r="TX191" s="44"/>
      <c r="TY191" s="44"/>
      <c r="TZ191" s="44"/>
      <c r="UA191" s="44"/>
      <c r="UB191" s="44"/>
      <c r="UC191" s="44"/>
      <c r="UD191" s="44"/>
      <c r="UE191" s="44"/>
      <c r="UF191" s="44"/>
      <c r="UG191" s="44"/>
      <c r="UH191" s="44"/>
      <c r="UI191" s="44"/>
      <c r="UJ191" s="44"/>
      <c r="UK191" s="44"/>
      <c r="UL191" s="44"/>
      <c r="UM191" s="44"/>
      <c r="UN191" s="44"/>
      <c r="UO191" s="44"/>
      <c r="UP191" s="44"/>
      <c r="UQ191" s="44"/>
      <c r="UR191" s="44"/>
      <c r="US191" s="44"/>
      <c r="UT191" s="44"/>
      <c r="UU191" s="44"/>
      <c r="UV191" s="44"/>
      <c r="UW191" s="44"/>
      <c r="UX191" s="44"/>
      <c r="UY191" s="44"/>
      <c r="UZ191" s="44"/>
      <c r="VA191" s="44"/>
      <c r="VB191" s="44"/>
    </row>
    <row r="192" spans="1:574" hidden="1" x14ac:dyDescent="0.25">
      <c r="A192" s="44"/>
      <c r="B192" s="85" t="s">
        <v>428</v>
      </c>
      <c r="C192" s="107" t="s">
        <v>429</v>
      </c>
      <c r="D192" s="76">
        <f>+'[5]Presupuesto 2020'!U192</f>
        <v>16705554.710000001</v>
      </c>
      <c r="E192" s="76">
        <f>+'[5]Programa I'!D192+'[5]Programa II'!D192+'[5]Programa III'!D192+'[5]Programa IV'!D192+'[5]Programa V'!D192</f>
        <v>0</v>
      </c>
      <c r="F192" s="89">
        <f t="shared" si="191"/>
        <v>16705554.710000001</v>
      </c>
      <c r="G192" s="89">
        <f>+'[5]Programa I'!F192+'[5]Programa II'!F192+'[5]Programa III'!F192+'[5]Programa IV'!F192+'[5]Programa V'!F192</f>
        <v>0</v>
      </c>
      <c r="H192" s="89">
        <f>+'[5]Total Programa'!U191</f>
        <v>0</v>
      </c>
      <c r="I192" s="89">
        <f t="shared" si="192"/>
        <v>16705554.710000001</v>
      </c>
      <c r="J192" s="90">
        <f t="shared" si="147"/>
        <v>1</v>
      </c>
      <c r="L192" s="89">
        <f>+'[5]Programa I'!K192+'[5]Programa II'!K192+'[5]Programa III'!K192+'[5]Programa IV'!K192+'[5]Programa V'!K192</f>
        <v>0</v>
      </c>
      <c r="M192" s="89">
        <f>+'[5]Programa I'!L192+'[5]Programa II'!L192+'[5]Programa III'!L192+'[5]Programa IV'!L192+'[5]Programa V'!L192</f>
        <v>0</v>
      </c>
      <c r="N192" s="89">
        <f t="shared" si="193"/>
        <v>0</v>
      </c>
      <c r="O192" s="89">
        <f>+F192-N192</f>
        <v>16705554.710000001</v>
      </c>
      <c r="P192" s="47"/>
    </row>
    <row r="193" spans="1:574" hidden="1" x14ac:dyDescent="0.25">
      <c r="A193" s="44"/>
      <c r="B193" s="85" t="s">
        <v>430</v>
      </c>
      <c r="C193" s="107" t="s">
        <v>431</v>
      </c>
      <c r="D193" s="76">
        <f>+'[5]Presupuesto 2020'!U193</f>
        <v>5158104.67</v>
      </c>
      <c r="E193" s="76">
        <f>+'[5]Programa I'!D193+'[5]Programa II'!D193+'[5]Programa III'!D193+'[5]Programa IV'!D193+'[5]Programa V'!D193</f>
        <v>-660000</v>
      </c>
      <c r="F193" s="89">
        <f t="shared" si="191"/>
        <v>4498104.67</v>
      </c>
      <c r="G193" s="89">
        <f>+'[5]Programa I'!F193+'[5]Programa II'!F193+'[5]Programa III'!F193+'[5]Programa IV'!F193+'[5]Programa V'!F193</f>
        <v>641162</v>
      </c>
      <c r="H193" s="89">
        <f>+'[5]Total Programa'!U192</f>
        <v>1121525</v>
      </c>
      <c r="I193" s="89">
        <f t="shared" si="192"/>
        <v>3376579.67</v>
      </c>
      <c r="J193" s="90">
        <f t="shared" si="147"/>
        <v>0.75066720712837476</v>
      </c>
      <c r="L193" s="89">
        <f>+'[5]Programa I'!K193+'[5]Programa II'!K193+'[5]Programa III'!K193+'[5]Programa IV'!K193+'[5]Programa V'!K193</f>
        <v>641162</v>
      </c>
      <c r="M193" s="89">
        <f>+'[5]Programa I'!L193+'[5]Programa II'!L193+'[5]Programa III'!L193+'[5]Programa IV'!L193+'[5]Programa V'!L193</f>
        <v>480363</v>
      </c>
      <c r="N193" s="89">
        <f t="shared" si="193"/>
        <v>1121525</v>
      </c>
      <c r="O193" s="89">
        <f>+F193-N193</f>
        <v>3376579.67</v>
      </c>
      <c r="P193" s="47"/>
    </row>
    <row r="194" spans="1:574" s="50" customFormat="1" hidden="1" x14ac:dyDescent="0.25">
      <c r="A194" s="44"/>
      <c r="B194" s="87" t="s">
        <v>432</v>
      </c>
      <c r="C194" s="108" t="s">
        <v>433</v>
      </c>
      <c r="D194" s="72">
        <f>SUM(D195:D211)</f>
        <v>891105137.81999981</v>
      </c>
      <c r="E194" s="72">
        <f>SUM(E195:E211)</f>
        <v>4860817.6000000015</v>
      </c>
      <c r="F194" s="72">
        <f t="shared" ref="F194:I194" si="194">SUM(F195:F211)</f>
        <v>895965955.41999996</v>
      </c>
      <c r="G194" s="72">
        <f t="shared" si="194"/>
        <v>69231392.379999995</v>
      </c>
      <c r="H194" s="72">
        <f t="shared" si="194"/>
        <v>191185555.65000001</v>
      </c>
      <c r="I194" s="72">
        <f t="shared" si="194"/>
        <v>704780399.76999986</v>
      </c>
      <c r="J194" s="73">
        <f t="shared" si="147"/>
        <v>0.78661515597389131</v>
      </c>
      <c r="K194" s="79"/>
      <c r="L194" s="72">
        <f t="shared" ref="L194:O194" si="195">SUM(L195:L211)</f>
        <v>69231392.379999995</v>
      </c>
      <c r="M194" s="72">
        <f t="shared" si="195"/>
        <v>121954163.27</v>
      </c>
      <c r="N194" s="72">
        <f t="shared" si="195"/>
        <v>191185555.65000001</v>
      </c>
      <c r="O194" s="72">
        <f t="shared" si="195"/>
        <v>704780399.76999986</v>
      </c>
      <c r="P194" s="47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  <c r="GG194" s="128"/>
      <c r="GH194" s="128"/>
      <c r="GI194" s="128"/>
      <c r="GJ194" s="128"/>
      <c r="GK194" s="128"/>
      <c r="GL194" s="128"/>
      <c r="GM194" s="128"/>
      <c r="GN194" s="128"/>
      <c r="GO194" s="128"/>
      <c r="GP194" s="128"/>
      <c r="GQ194" s="128"/>
      <c r="GR194" s="128"/>
      <c r="GS194" s="128"/>
      <c r="GT194" s="128"/>
      <c r="GU194" s="128"/>
      <c r="GV194" s="128"/>
      <c r="GW194" s="128"/>
      <c r="GX194" s="128"/>
      <c r="GY194" s="128"/>
      <c r="GZ194" s="128"/>
      <c r="HA194" s="128"/>
      <c r="HB194" s="128"/>
      <c r="HC194" s="128"/>
      <c r="HD194" s="128"/>
      <c r="HE194" s="128"/>
      <c r="HF194" s="128"/>
      <c r="HG194" s="128"/>
      <c r="HH194" s="128"/>
      <c r="HI194" s="128"/>
      <c r="HJ194" s="128"/>
      <c r="HK194" s="128"/>
      <c r="HL194" s="128"/>
      <c r="HM194" s="128"/>
      <c r="HN194" s="128"/>
      <c r="HO194" s="128"/>
      <c r="HP194" s="128"/>
      <c r="HQ194" s="128"/>
      <c r="HR194" s="128"/>
      <c r="HS194" s="128"/>
      <c r="HT194" s="128"/>
      <c r="HU194" s="128"/>
      <c r="HV194" s="128"/>
      <c r="HW194" s="128"/>
      <c r="HX194" s="128"/>
      <c r="HY194" s="128"/>
      <c r="HZ194" s="128"/>
      <c r="IA194" s="128"/>
      <c r="IB194" s="128"/>
      <c r="IC194" s="128"/>
      <c r="ID194" s="128"/>
      <c r="IE194" s="128"/>
      <c r="IF194" s="128"/>
      <c r="IG194" s="128"/>
      <c r="IH194" s="128"/>
      <c r="II194" s="128"/>
      <c r="IJ194" s="128"/>
      <c r="IK194" s="128"/>
      <c r="IL194" s="128"/>
      <c r="IM194" s="128"/>
      <c r="IN194" s="128"/>
      <c r="IO194" s="128"/>
      <c r="IP194" s="128"/>
      <c r="IQ194" s="128"/>
      <c r="IR194" s="128"/>
      <c r="IS194" s="128"/>
      <c r="IT194" s="128"/>
      <c r="IU194" s="128"/>
      <c r="IV194" s="128"/>
      <c r="IW194" s="128"/>
      <c r="IX194" s="128"/>
      <c r="IY194" s="128"/>
      <c r="IZ194" s="128"/>
      <c r="JA194" s="128"/>
      <c r="JB194" s="128"/>
      <c r="JC194" s="128"/>
      <c r="JD194" s="128"/>
      <c r="JE194" s="128"/>
      <c r="JF194" s="128"/>
      <c r="JG194" s="128"/>
      <c r="JH194" s="128"/>
      <c r="JI194" s="128"/>
      <c r="JJ194" s="128"/>
      <c r="JK194" s="128"/>
      <c r="JL194" s="128"/>
      <c r="JM194" s="128"/>
      <c r="JN194" s="128"/>
      <c r="JO194" s="128"/>
      <c r="JP194" s="128"/>
      <c r="JQ194" s="128"/>
      <c r="JR194" s="128"/>
      <c r="JS194" s="128"/>
      <c r="JT194" s="128"/>
      <c r="JU194" s="128"/>
      <c r="JV194" s="128"/>
      <c r="JW194" s="128"/>
      <c r="JX194" s="128"/>
      <c r="JY194" s="128"/>
      <c r="JZ194" s="128"/>
      <c r="KA194" s="128"/>
      <c r="KB194" s="128"/>
      <c r="KC194" s="128"/>
      <c r="KD194" s="128"/>
      <c r="KE194" s="128"/>
      <c r="KF194" s="128"/>
      <c r="KG194" s="128"/>
      <c r="KH194" s="128"/>
      <c r="KI194" s="128"/>
      <c r="KJ194" s="128"/>
      <c r="KK194" s="128"/>
      <c r="KL194" s="128"/>
      <c r="KM194" s="128"/>
      <c r="KN194" s="128"/>
      <c r="KO194" s="128"/>
      <c r="KP194" s="128"/>
      <c r="KQ194" s="128"/>
      <c r="KR194" s="128"/>
      <c r="KS194" s="128"/>
      <c r="KT194" s="128"/>
      <c r="KU194" s="128"/>
      <c r="KV194" s="128"/>
      <c r="KW194" s="128"/>
      <c r="KX194" s="128"/>
      <c r="KY194" s="128"/>
      <c r="KZ194" s="128"/>
      <c r="LA194" s="128"/>
      <c r="LB194" s="128"/>
      <c r="LC194" s="128"/>
      <c r="LD194" s="128"/>
      <c r="LE194" s="128"/>
      <c r="LF194" s="128"/>
      <c r="LG194" s="128"/>
      <c r="LH194" s="128"/>
      <c r="LI194" s="128"/>
      <c r="LJ194" s="128"/>
      <c r="LK194" s="128"/>
      <c r="LL194" s="128"/>
      <c r="LM194" s="128"/>
      <c r="LN194" s="128"/>
      <c r="LO194" s="128"/>
      <c r="LP194" s="128"/>
      <c r="LQ194" s="128"/>
      <c r="LR194" s="128"/>
      <c r="LS194" s="128"/>
      <c r="LT194" s="128"/>
      <c r="LU194" s="128"/>
      <c r="LV194" s="128"/>
      <c r="LW194" s="128"/>
      <c r="LX194" s="128"/>
      <c r="LY194" s="128"/>
      <c r="LZ194" s="128"/>
      <c r="MA194" s="128"/>
      <c r="MB194" s="128"/>
      <c r="MC194" s="128"/>
      <c r="MD194" s="128"/>
      <c r="ME194" s="128"/>
      <c r="MF194" s="128"/>
      <c r="MG194" s="128"/>
      <c r="MH194" s="128"/>
      <c r="MI194" s="128"/>
      <c r="MJ194" s="128"/>
      <c r="MK194" s="128"/>
      <c r="ML194" s="128"/>
      <c r="MM194" s="128"/>
      <c r="MN194" s="128"/>
      <c r="MO194" s="128"/>
      <c r="MP194" s="128"/>
      <c r="MQ194" s="128"/>
      <c r="MR194" s="128"/>
      <c r="MS194" s="128"/>
      <c r="MT194" s="128"/>
      <c r="MU194" s="128"/>
      <c r="MV194" s="128"/>
      <c r="MW194" s="128"/>
      <c r="MX194" s="128"/>
      <c r="MY194" s="128"/>
      <c r="MZ194" s="128"/>
      <c r="NA194" s="128"/>
      <c r="NB194" s="128"/>
      <c r="NC194" s="128"/>
      <c r="ND194" s="128"/>
      <c r="NE194" s="128"/>
      <c r="NF194" s="128"/>
      <c r="NG194" s="128"/>
      <c r="NH194" s="128"/>
      <c r="NI194" s="128"/>
      <c r="NJ194" s="128"/>
      <c r="NK194" s="128"/>
      <c r="NL194" s="128"/>
      <c r="NM194" s="128"/>
      <c r="NN194" s="128"/>
      <c r="NO194" s="128"/>
      <c r="NP194" s="128"/>
      <c r="NQ194" s="128"/>
      <c r="NR194" s="128"/>
      <c r="NS194" s="128"/>
      <c r="NT194" s="128"/>
      <c r="NU194" s="128"/>
      <c r="NV194" s="128"/>
      <c r="NW194" s="128"/>
      <c r="NX194" s="128"/>
      <c r="NY194" s="128"/>
      <c r="NZ194" s="128"/>
      <c r="OA194" s="128"/>
      <c r="OB194" s="128"/>
      <c r="OC194" s="128"/>
      <c r="OD194" s="128"/>
      <c r="OE194" s="128"/>
      <c r="OF194" s="128"/>
      <c r="OG194" s="128"/>
      <c r="OH194" s="128"/>
      <c r="OI194" s="128"/>
      <c r="OJ194" s="128"/>
      <c r="OK194" s="128"/>
      <c r="OL194" s="128"/>
      <c r="OM194" s="128"/>
      <c r="ON194" s="128"/>
      <c r="OO194" s="128"/>
      <c r="OP194" s="128"/>
      <c r="OQ194" s="128"/>
      <c r="OR194" s="128"/>
      <c r="OS194" s="128"/>
      <c r="OT194" s="128"/>
      <c r="OU194" s="128"/>
      <c r="OV194" s="128"/>
      <c r="OW194" s="128"/>
      <c r="OX194" s="128"/>
      <c r="OY194" s="128"/>
      <c r="OZ194" s="128"/>
      <c r="PA194" s="128"/>
      <c r="PB194" s="128"/>
      <c r="PC194" s="128"/>
      <c r="PD194" s="128"/>
      <c r="PE194" s="128"/>
      <c r="PF194" s="128"/>
      <c r="PG194" s="128"/>
      <c r="PH194" s="128"/>
      <c r="PI194" s="128"/>
      <c r="PJ194" s="128"/>
      <c r="PK194" s="128"/>
      <c r="PL194" s="128"/>
      <c r="PM194" s="128"/>
      <c r="PN194" s="128"/>
      <c r="PO194" s="128"/>
      <c r="PP194" s="128"/>
      <c r="PQ194" s="128"/>
      <c r="PR194" s="128"/>
      <c r="PS194" s="128"/>
      <c r="PT194" s="128"/>
      <c r="PU194" s="128"/>
      <c r="PV194" s="128"/>
      <c r="PW194" s="128"/>
      <c r="PX194" s="128"/>
      <c r="PY194" s="128"/>
      <c r="PZ194" s="128"/>
      <c r="QA194" s="128"/>
      <c r="QB194" s="128"/>
      <c r="QC194" s="128"/>
      <c r="QD194" s="128"/>
      <c r="QE194" s="128"/>
      <c r="QF194" s="128"/>
      <c r="QG194" s="128"/>
      <c r="QH194" s="128"/>
      <c r="QI194" s="128"/>
      <c r="QJ194" s="128"/>
      <c r="QK194" s="128"/>
      <c r="QL194" s="128"/>
      <c r="QM194" s="128"/>
      <c r="QN194" s="128"/>
      <c r="QO194" s="128"/>
      <c r="QP194" s="128"/>
      <c r="QQ194" s="128"/>
      <c r="QR194" s="128"/>
      <c r="QS194" s="128"/>
      <c r="QT194" s="128"/>
      <c r="QU194" s="128"/>
      <c r="QV194" s="128"/>
      <c r="QW194" s="128"/>
      <c r="QX194" s="128"/>
      <c r="QY194" s="128"/>
      <c r="QZ194" s="128"/>
      <c r="RA194" s="128"/>
      <c r="RB194" s="128"/>
      <c r="RC194" s="128"/>
      <c r="RD194" s="128"/>
      <c r="RE194" s="128"/>
      <c r="RF194" s="128"/>
      <c r="RG194" s="128"/>
      <c r="RH194" s="128"/>
      <c r="RI194" s="128"/>
      <c r="RJ194" s="128"/>
      <c r="RK194" s="128"/>
      <c r="RL194" s="128"/>
      <c r="RM194" s="128"/>
      <c r="RN194" s="128"/>
      <c r="RO194" s="128"/>
      <c r="RP194" s="128"/>
      <c r="RQ194" s="128"/>
      <c r="RR194" s="128"/>
      <c r="RS194" s="128"/>
      <c r="RT194" s="128"/>
      <c r="RU194" s="128"/>
      <c r="RV194" s="128"/>
      <c r="RW194" s="128"/>
      <c r="RX194" s="128"/>
      <c r="RY194" s="128"/>
      <c r="RZ194" s="128"/>
      <c r="SA194" s="128"/>
      <c r="SB194" s="128"/>
      <c r="SC194" s="128"/>
      <c r="SD194" s="128"/>
      <c r="SE194" s="128"/>
      <c r="SF194" s="128"/>
      <c r="SG194" s="128"/>
      <c r="SH194" s="128"/>
      <c r="SI194" s="128"/>
      <c r="SJ194" s="128"/>
      <c r="SK194" s="128"/>
      <c r="SL194" s="128"/>
      <c r="SM194" s="128"/>
      <c r="SN194" s="128"/>
      <c r="SO194" s="128"/>
      <c r="SP194" s="128"/>
      <c r="SQ194" s="128"/>
      <c r="SR194" s="128"/>
      <c r="SS194" s="128"/>
      <c r="ST194" s="128"/>
      <c r="SU194" s="128"/>
      <c r="SV194" s="128"/>
      <c r="SW194" s="128"/>
      <c r="SX194" s="128"/>
      <c r="SY194" s="128"/>
      <c r="SZ194" s="128"/>
      <c r="TA194" s="128"/>
      <c r="TB194" s="128"/>
      <c r="TC194" s="128"/>
      <c r="TD194" s="128"/>
      <c r="TE194" s="128"/>
      <c r="TF194" s="128"/>
      <c r="TG194" s="128"/>
      <c r="TH194" s="128"/>
      <c r="TI194" s="128"/>
      <c r="TJ194" s="128"/>
      <c r="TK194" s="128"/>
      <c r="TL194" s="128"/>
      <c r="TM194" s="128"/>
      <c r="TN194" s="128"/>
      <c r="TO194" s="128"/>
      <c r="TP194" s="128"/>
      <c r="TQ194" s="128"/>
      <c r="TR194" s="128"/>
      <c r="TS194" s="128"/>
      <c r="TT194" s="128"/>
      <c r="TU194" s="128"/>
      <c r="TV194" s="128"/>
      <c r="TW194" s="128"/>
      <c r="TX194" s="128"/>
      <c r="TY194" s="128"/>
      <c r="TZ194" s="128"/>
      <c r="UA194" s="128"/>
      <c r="UB194" s="128"/>
      <c r="UC194" s="128"/>
      <c r="UD194" s="128"/>
      <c r="UE194" s="128"/>
      <c r="UF194" s="128"/>
      <c r="UG194" s="128"/>
      <c r="UH194" s="128"/>
      <c r="UI194" s="128"/>
      <c r="UJ194" s="128"/>
      <c r="UK194" s="128"/>
      <c r="UL194" s="128"/>
      <c r="UM194" s="128"/>
      <c r="UN194" s="128"/>
      <c r="UO194" s="128"/>
      <c r="UP194" s="128"/>
      <c r="UQ194" s="128"/>
      <c r="UR194" s="128"/>
      <c r="US194" s="128"/>
      <c r="UT194" s="128"/>
      <c r="UU194" s="128"/>
      <c r="UV194" s="128"/>
      <c r="UW194" s="128"/>
      <c r="UX194" s="128"/>
      <c r="UY194" s="128"/>
      <c r="UZ194" s="128"/>
      <c r="VA194" s="128"/>
      <c r="VB194" s="128"/>
    </row>
    <row r="195" spans="1:574" hidden="1" x14ac:dyDescent="0.25">
      <c r="A195" s="44"/>
      <c r="B195" s="85" t="s">
        <v>434</v>
      </c>
      <c r="C195" s="107" t="s">
        <v>435</v>
      </c>
      <c r="D195" s="76">
        <f>+'[5]Presupuesto 2020'!U195</f>
        <v>235725600.50999999</v>
      </c>
      <c r="E195" s="76">
        <f>+'[5]Programa I'!D195+'[5]Programa II'!D195+'[5]Programa III'!D195+'[5]Programa IV'!D195+'[5]Programa V'!D195</f>
        <v>0</v>
      </c>
      <c r="F195" s="89">
        <f t="shared" ref="F195:F211" si="196">SUM(D195:E195)</f>
        <v>235725600.50999999</v>
      </c>
      <c r="G195" s="89">
        <f>+'[5]Programa I'!F195+'[5]Programa II'!F195+'[5]Programa III'!F195+'[5]Programa IV'!F195+'[5]Programa V'!F195</f>
        <v>23158540.620000001</v>
      </c>
      <c r="H195" s="89">
        <f>+'[5]Total Programa'!U194</f>
        <v>40966335.260000005</v>
      </c>
      <c r="I195" s="89">
        <f t="shared" ref="I195:I211" si="197">+F195-H195</f>
        <v>194759265.25</v>
      </c>
      <c r="J195" s="90">
        <f t="shared" si="147"/>
        <v>0.82621176838082921</v>
      </c>
      <c r="L195" s="89">
        <f>+'[5]Programa I'!K195+'[5]Programa II'!K195+'[5]Programa III'!K195+'[5]Programa IV'!K195+'[5]Programa V'!K195</f>
        <v>23158540.620000001</v>
      </c>
      <c r="M195" s="89">
        <f>+'[5]Programa I'!L195+'[5]Programa II'!L195+'[5]Programa III'!L195+'[5]Programa IV'!L195+'[5]Programa V'!L195</f>
        <v>17807794.640000001</v>
      </c>
      <c r="N195" s="89">
        <f t="shared" ref="N195:N211" si="198">SUM(L195:M195)</f>
        <v>40966335.260000005</v>
      </c>
      <c r="O195" s="89">
        <f t="shared" ref="O195:O211" si="199">+F195-N195</f>
        <v>194759265.25</v>
      </c>
      <c r="P195" s="47"/>
    </row>
    <row r="196" spans="1:574" hidden="1" x14ac:dyDescent="0.25">
      <c r="A196" s="44"/>
      <c r="B196" s="85" t="s">
        <v>436</v>
      </c>
      <c r="C196" s="107" t="s">
        <v>437</v>
      </c>
      <c r="D196" s="76">
        <f>+'[5]Presupuesto 2020'!U196</f>
        <v>186168695.30000001</v>
      </c>
      <c r="E196" s="76">
        <f>+'[5]Programa I'!D196+'[5]Programa II'!D196+'[5]Programa III'!D196+'[5]Programa IV'!D196+'[5]Programa V'!D196</f>
        <v>3384557.6</v>
      </c>
      <c r="F196" s="89">
        <f t="shared" si="196"/>
        <v>189553252.90000001</v>
      </c>
      <c r="G196" s="89">
        <f>+'[5]Programa I'!F196+'[5]Programa II'!F196+'[5]Programa III'!F196+'[5]Programa IV'!F196+'[5]Programa V'!F196</f>
        <v>10042663.380000001</v>
      </c>
      <c r="H196" s="89">
        <f>+'[5]Total Programa'!U195</f>
        <v>37351196</v>
      </c>
      <c r="I196" s="89">
        <f t="shared" si="197"/>
        <v>152202056.90000001</v>
      </c>
      <c r="J196" s="90">
        <f t="shared" si="147"/>
        <v>0.80295143750603504</v>
      </c>
      <c r="L196" s="89">
        <f>+'[5]Programa I'!K196+'[5]Programa II'!K196+'[5]Programa III'!K196+'[5]Programa IV'!K196+'[5]Programa V'!K196</f>
        <v>10042663.380000001</v>
      </c>
      <c r="M196" s="89">
        <f>+'[5]Programa I'!L196+'[5]Programa II'!L196+'[5]Programa III'!L196+'[5]Programa IV'!L196+'[5]Programa V'!L196</f>
        <v>27308532.620000001</v>
      </c>
      <c r="N196" s="89">
        <f t="shared" si="198"/>
        <v>37351196</v>
      </c>
      <c r="O196" s="89">
        <f t="shared" si="199"/>
        <v>152202056.90000001</v>
      </c>
      <c r="P196" s="47"/>
    </row>
    <row r="197" spans="1:574" hidden="1" x14ac:dyDescent="0.25">
      <c r="A197" s="44"/>
      <c r="B197" s="85" t="s">
        <v>438</v>
      </c>
      <c r="C197" s="107" t="s">
        <v>439</v>
      </c>
      <c r="D197" s="76">
        <f>+'[5]Presupuesto 2020'!U197</f>
        <v>234744201.25999999</v>
      </c>
      <c r="E197" s="76">
        <f>+'[5]Programa I'!D197+'[5]Programa II'!D197+'[5]Programa III'!D197+'[5]Programa IV'!D197+'[5]Programa V'!D197</f>
        <v>-22860000</v>
      </c>
      <c r="F197" s="89">
        <f t="shared" si="196"/>
        <v>211884201.25999999</v>
      </c>
      <c r="G197" s="89">
        <f>+'[5]Programa I'!F197+'[5]Programa II'!F197+'[5]Programa III'!F197+'[5]Programa IV'!F197+'[5]Programa V'!F197</f>
        <v>18755557.190000001</v>
      </c>
      <c r="H197" s="89">
        <f>+'[5]Total Programa'!U196</f>
        <v>55357250.150000006</v>
      </c>
      <c r="I197" s="89">
        <f t="shared" si="197"/>
        <v>156526951.10999998</v>
      </c>
      <c r="J197" s="90">
        <f t="shared" si="147"/>
        <v>0.73873818896920995</v>
      </c>
      <c r="L197" s="89">
        <f>+'[5]Programa I'!K197+'[5]Programa II'!K197+'[5]Programa III'!K197+'[5]Programa IV'!K197+'[5]Programa V'!K197</f>
        <v>18755557.190000001</v>
      </c>
      <c r="M197" s="89">
        <f>+'[5]Programa I'!L197+'[5]Programa II'!L197+'[5]Programa III'!L197+'[5]Programa IV'!L197+'[5]Programa V'!L197</f>
        <v>36601692.960000001</v>
      </c>
      <c r="N197" s="89">
        <f t="shared" si="198"/>
        <v>55357250.150000006</v>
      </c>
      <c r="O197" s="89">
        <f t="shared" si="199"/>
        <v>156526951.10999998</v>
      </c>
      <c r="P197" s="47"/>
    </row>
    <row r="198" spans="1:574" hidden="1" x14ac:dyDescent="0.25">
      <c r="A198" s="44"/>
      <c r="B198" s="85" t="s">
        <v>440</v>
      </c>
      <c r="C198" s="107" t="s">
        <v>441</v>
      </c>
      <c r="D198" s="76">
        <f>+'[5]Presupuesto 2020'!U198</f>
        <v>90866723.319999993</v>
      </c>
      <c r="E198" s="76">
        <f>+'[5]Programa I'!D198+'[5]Programa II'!D198+'[5]Programa III'!D198+'[5]Programa IV'!D198+'[5]Programa V'!D198</f>
        <v>3000000</v>
      </c>
      <c r="F198" s="89">
        <f t="shared" si="196"/>
        <v>93866723.319999993</v>
      </c>
      <c r="G198" s="89">
        <f>+'[5]Programa I'!F198+'[5]Programa II'!F198+'[5]Programa III'!F198+'[5]Programa IV'!F198+'[5]Programa V'!F198</f>
        <v>0</v>
      </c>
      <c r="H198" s="89">
        <f>+'[5]Total Programa'!U197</f>
        <v>0</v>
      </c>
      <c r="I198" s="89">
        <f t="shared" si="197"/>
        <v>93866723.319999993</v>
      </c>
      <c r="J198" s="90">
        <f t="shared" si="147"/>
        <v>1</v>
      </c>
      <c r="L198" s="89">
        <f>+'[5]Programa I'!K198+'[5]Programa II'!K198+'[5]Programa III'!K198+'[5]Programa IV'!K198+'[5]Programa V'!K198</f>
        <v>0</v>
      </c>
      <c r="M198" s="89">
        <f>+'[5]Programa I'!L198+'[5]Programa II'!L198+'[5]Programa III'!L198+'[5]Programa IV'!L198+'[5]Programa V'!L198</f>
        <v>0</v>
      </c>
      <c r="N198" s="89">
        <f t="shared" si="198"/>
        <v>0</v>
      </c>
      <c r="O198" s="89">
        <f t="shared" si="199"/>
        <v>93866723.319999993</v>
      </c>
      <c r="P198" s="47"/>
    </row>
    <row r="199" spans="1:574" hidden="1" x14ac:dyDescent="0.25">
      <c r="A199" s="44"/>
      <c r="B199" s="85" t="s">
        <v>442</v>
      </c>
      <c r="C199" s="107" t="s">
        <v>443</v>
      </c>
      <c r="D199" s="76">
        <f>+'[5]Presupuesto 2020'!U199</f>
        <v>0</v>
      </c>
      <c r="E199" s="76">
        <f>+'[5]Programa I'!D199+'[5]Programa II'!D199+'[5]Programa III'!D199+'[5]Programa IV'!D199+'[5]Programa V'!D199</f>
        <v>0</v>
      </c>
      <c r="F199" s="89">
        <f t="shared" si="196"/>
        <v>0</v>
      </c>
      <c r="G199" s="89">
        <f>+'[5]Programa I'!F199+'[5]Programa II'!F199+'[5]Programa III'!F199+'[5]Programa IV'!F199+'[5]Programa V'!F199</f>
        <v>0</v>
      </c>
      <c r="H199" s="89">
        <f>+'[5]Total Programa'!U198</f>
        <v>0</v>
      </c>
      <c r="I199" s="89">
        <f t="shared" si="197"/>
        <v>0</v>
      </c>
      <c r="J199" s="90">
        <f t="shared" si="147"/>
        <v>0</v>
      </c>
      <c r="K199" s="44"/>
      <c r="L199" s="89">
        <f>+'[5]Programa I'!K199+'[5]Programa II'!K199+'[5]Programa III'!K199+'[5]Programa IV'!K199+'[5]Programa V'!K199</f>
        <v>0</v>
      </c>
      <c r="M199" s="89">
        <f>+'[5]Programa I'!L199+'[5]Programa II'!L199+'[5]Programa III'!L199+'[5]Programa IV'!L199+'[5]Programa V'!L199</f>
        <v>0</v>
      </c>
      <c r="N199" s="89">
        <f t="shared" si="198"/>
        <v>0</v>
      </c>
      <c r="O199" s="89">
        <f t="shared" si="199"/>
        <v>0</v>
      </c>
      <c r="P199" s="47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  <c r="GI199" s="44"/>
      <c r="GJ199" s="44"/>
      <c r="GK199" s="44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4"/>
      <c r="GW199" s="44"/>
      <c r="GX199" s="44"/>
      <c r="GY199" s="44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4"/>
      <c r="HK199" s="44"/>
      <c r="HL199" s="44"/>
      <c r="HM199" s="44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4"/>
      <c r="HY199" s="44"/>
      <c r="HZ199" s="44"/>
      <c r="IA199" s="44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4"/>
      <c r="IM199" s="44"/>
      <c r="IN199" s="44"/>
      <c r="IO199" s="44"/>
      <c r="IP199" s="44"/>
      <c r="IQ199" s="44"/>
      <c r="IR199" s="44"/>
      <c r="IS199" s="44"/>
      <c r="IT199" s="44"/>
      <c r="IU199" s="44"/>
      <c r="IV199" s="44"/>
      <c r="IW199" s="44"/>
      <c r="IX199" s="44"/>
      <c r="IY199" s="44"/>
      <c r="IZ199" s="44"/>
      <c r="JA199" s="44"/>
      <c r="JB199" s="44"/>
      <c r="JC199" s="44"/>
      <c r="JD199" s="44"/>
      <c r="JE199" s="44"/>
      <c r="JF199" s="44"/>
      <c r="JG199" s="44"/>
      <c r="JH199" s="44"/>
      <c r="JI199" s="44"/>
      <c r="JJ199" s="44"/>
      <c r="JK199" s="44"/>
      <c r="JL199" s="44"/>
      <c r="JM199" s="44"/>
      <c r="JN199" s="44"/>
      <c r="JO199" s="44"/>
      <c r="JP199" s="44"/>
      <c r="JQ199" s="44"/>
      <c r="JR199" s="44"/>
      <c r="JS199" s="44"/>
      <c r="JT199" s="44"/>
      <c r="JU199" s="44"/>
      <c r="JV199" s="44"/>
      <c r="JW199" s="44"/>
      <c r="JX199" s="44"/>
      <c r="JY199" s="44"/>
      <c r="JZ199" s="44"/>
      <c r="KA199" s="44"/>
      <c r="KB199" s="44"/>
      <c r="KC199" s="44"/>
      <c r="KD199" s="44"/>
      <c r="KE199" s="44"/>
      <c r="KF199" s="44"/>
      <c r="KG199" s="44"/>
      <c r="KH199" s="44"/>
      <c r="KI199" s="44"/>
      <c r="KJ199" s="44"/>
      <c r="KK199" s="44"/>
      <c r="KL199" s="44"/>
      <c r="KM199" s="44"/>
      <c r="KN199" s="44"/>
      <c r="KO199" s="44"/>
      <c r="KP199" s="44"/>
      <c r="KQ199" s="44"/>
      <c r="KR199" s="44"/>
      <c r="KS199" s="44"/>
      <c r="KT199" s="44"/>
      <c r="KU199" s="44"/>
      <c r="KV199" s="44"/>
      <c r="KW199" s="44"/>
      <c r="KX199" s="44"/>
      <c r="KY199" s="44"/>
      <c r="KZ199" s="44"/>
      <c r="LA199" s="44"/>
      <c r="LB199" s="44"/>
      <c r="LC199" s="44"/>
      <c r="LD199" s="44"/>
      <c r="LE199" s="44"/>
      <c r="LF199" s="44"/>
      <c r="LG199" s="44"/>
      <c r="LH199" s="44"/>
      <c r="LI199" s="44"/>
      <c r="LJ199" s="44"/>
      <c r="LK199" s="44"/>
      <c r="LL199" s="44"/>
      <c r="LM199" s="44"/>
      <c r="LN199" s="44"/>
      <c r="LO199" s="44"/>
      <c r="LP199" s="44"/>
      <c r="LQ199" s="44"/>
      <c r="LR199" s="44"/>
      <c r="LS199" s="44"/>
      <c r="LT199" s="44"/>
      <c r="LU199" s="44"/>
      <c r="LV199" s="44"/>
      <c r="LW199" s="44"/>
      <c r="LX199" s="44"/>
      <c r="LY199" s="44"/>
      <c r="LZ199" s="44"/>
      <c r="MA199" s="44"/>
      <c r="MB199" s="44"/>
      <c r="MC199" s="44"/>
      <c r="MD199" s="44"/>
      <c r="ME199" s="44"/>
      <c r="MF199" s="44"/>
      <c r="MG199" s="44"/>
      <c r="MH199" s="44"/>
      <c r="MI199" s="44"/>
      <c r="MJ199" s="44"/>
      <c r="MK199" s="44"/>
      <c r="ML199" s="44"/>
      <c r="MM199" s="44"/>
      <c r="MN199" s="44"/>
      <c r="MO199" s="44"/>
      <c r="MP199" s="44"/>
      <c r="MQ199" s="44"/>
      <c r="MR199" s="44"/>
      <c r="MS199" s="44"/>
      <c r="MT199" s="44"/>
      <c r="MU199" s="44"/>
      <c r="MV199" s="44"/>
      <c r="MW199" s="44"/>
      <c r="MX199" s="44"/>
      <c r="MY199" s="44"/>
      <c r="MZ199" s="44"/>
      <c r="NA199" s="44"/>
      <c r="NB199" s="44"/>
      <c r="NC199" s="44"/>
      <c r="ND199" s="44"/>
      <c r="NE199" s="44"/>
      <c r="NF199" s="44"/>
      <c r="NG199" s="44"/>
      <c r="NH199" s="44"/>
      <c r="NI199" s="44"/>
      <c r="NJ199" s="44"/>
      <c r="NK199" s="44"/>
      <c r="NL199" s="44"/>
      <c r="NM199" s="44"/>
      <c r="NN199" s="44"/>
      <c r="NO199" s="44"/>
      <c r="NP199" s="44"/>
      <c r="NQ199" s="44"/>
      <c r="NR199" s="44"/>
      <c r="NS199" s="44"/>
      <c r="NT199" s="44"/>
      <c r="NU199" s="44"/>
      <c r="NV199" s="44"/>
      <c r="NW199" s="44"/>
      <c r="NX199" s="44"/>
      <c r="NY199" s="44"/>
      <c r="NZ199" s="44"/>
      <c r="OA199" s="44"/>
      <c r="OB199" s="44"/>
      <c r="OC199" s="44"/>
      <c r="OD199" s="44"/>
      <c r="OE199" s="44"/>
      <c r="OF199" s="44"/>
      <c r="OG199" s="44"/>
      <c r="OH199" s="44"/>
      <c r="OI199" s="44"/>
      <c r="OJ199" s="44"/>
      <c r="OK199" s="44"/>
      <c r="OL199" s="44"/>
      <c r="OM199" s="44"/>
      <c r="ON199" s="44"/>
      <c r="OO199" s="44"/>
      <c r="OP199" s="44"/>
      <c r="OQ199" s="44"/>
      <c r="OR199" s="44"/>
      <c r="OS199" s="44"/>
      <c r="OT199" s="44"/>
      <c r="OU199" s="44"/>
      <c r="OV199" s="44"/>
      <c r="OW199" s="44"/>
      <c r="OX199" s="44"/>
      <c r="OY199" s="44"/>
      <c r="OZ199" s="44"/>
      <c r="PA199" s="44"/>
      <c r="PB199" s="44"/>
      <c r="PC199" s="44"/>
      <c r="PD199" s="44"/>
      <c r="PE199" s="44"/>
      <c r="PF199" s="44"/>
      <c r="PG199" s="44"/>
      <c r="PH199" s="44"/>
      <c r="PI199" s="44"/>
      <c r="PJ199" s="44"/>
      <c r="PK199" s="44"/>
      <c r="PL199" s="44"/>
      <c r="PM199" s="44"/>
      <c r="PN199" s="44"/>
      <c r="PO199" s="44"/>
      <c r="PP199" s="44"/>
      <c r="PQ199" s="44"/>
      <c r="PR199" s="44"/>
      <c r="PS199" s="44"/>
      <c r="PT199" s="44"/>
      <c r="PU199" s="44"/>
      <c r="PV199" s="44"/>
      <c r="PW199" s="44"/>
      <c r="PX199" s="44"/>
      <c r="PY199" s="44"/>
      <c r="PZ199" s="44"/>
      <c r="QA199" s="44"/>
      <c r="QB199" s="44"/>
      <c r="QC199" s="44"/>
      <c r="QD199" s="44"/>
      <c r="QE199" s="44"/>
      <c r="QF199" s="44"/>
      <c r="QG199" s="44"/>
      <c r="QH199" s="44"/>
      <c r="QI199" s="44"/>
      <c r="QJ199" s="44"/>
      <c r="QK199" s="44"/>
      <c r="QL199" s="44"/>
      <c r="QM199" s="44"/>
      <c r="QN199" s="44"/>
      <c r="QO199" s="44"/>
      <c r="QP199" s="44"/>
      <c r="QQ199" s="44"/>
      <c r="QR199" s="44"/>
      <c r="QS199" s="44"/>
      <c r="QT199" s="44"/>
      <c r="QU199" s="44"/>
      <c r="QV199" s="44"/>
      <c r="QW199" s="44"/>
      <c r="QX199" s="44"/>
      <c r="QY199" s="44"/>
      <c r="QZ199" s="44"/>
      <c r="RA199" s="44"/>
      <c r="RB199" s="44"/>
      <c r="RC199" s="44"/>
      <c r="RD199" s="44"/>
      <c r="RE199" s="44"/>
      <c r="RF199" s="44"/>
      <c r="RG199" s="44"/>
      <c r="RH199" s="44"/>
      <c r="RI199" s="44"/>
      <c r="RJ199" s="44"/>
      <c r="RK199" s="44"/>
      <c r="RL199" s="44"/>
      <c r="RM199" s="44"/>
      <c r="RN199" s="44"/>
      <c r="RO199" s="44"/>
      <c r="RP199" s="44"/>
      <c r="RQ199" s="44"/>
      <c r="RR199" s="44"/>
      <c r="RS199" s="44"/>
      <c r="RT199" s="44"/>
      <c r="RU199" s="44"/>
      <c r="RV199" s="44"/>
      <c r="RW199" s="44"/>
      <c r="RX199" s="44"/>
      <c r="RY199" s="44"/>
      <c r="RZ199" s="44"/>
      <c r="SA199" s="44"/>
      <c r="SB199" s="44"/>
      <c r="SC199" s="44"/>
      <c r="SD199" s="44"/>
      <c r="SE199" s="44"/>
      <c r="SF199" s="44"/>
      <c r="SG199" s="44"/>
      <c r="SH199" s="44"/>
      <c r="SI199" s="44"/>
      <c r="SJ199" s="44"/>
      <c r="SK199" s="44"/>
      <c r="SL199" s="44"/>
      <c r="SM199" s="44"/>
      <c r="SN199" s="44"/>
      <c r="SO199" s="44"/>
      <c r="SP199" s="44"/>
      <c r="SQ199" s="44"/>
      <c r="SR199" s="44"/>
      <c r="SS199" s="44"/>
      <c r="ST199" s="44"/>
      <c r="SU199" s="44"/>
      <c r="SV199" s="44"/>
      <c r="SW199" s="44"/>
      <c r="SX199" s="44"/>
      <c r="SY199" s="44"/>
      <c r="SZ199" s="44"/>
      <c r="TA199" s="44"/>
      <c r="TB199" s="44"/>
      <c r="TC199" s="44"/>
      <c r="TD199" s="44"/>
      <c r="TE199" s="44"/>
      <c r="TF199" s="44"/>
      <c r="TG199" s="44"/>
      <c r="TH199" s="44"/>
      <c r="TI199" s="44"/>
      <c r="TJ199" s="44"/>
      <c r="TK199" s="44"/>
      <c r="TL199" s="44"/>
      <c r="TM199" s="44"/>
      <c r="TN199" s="44"/>
      <c r="TO199" s="44"/>
      <c r="TP199" s="44"/>
      <c r="TQ199" s="44"/>
      <c r="TR199" s="44"/>
      <c r="TS199" s="44"/>
      <c r="TT199" s="44"/>
      <c r="TU199" s="44"/>
      <c r="TV199" s="44"/>
      <c r="TW199" s="44"/>
      <c r="TX199" s="44"/>
      <c r="TY199" s="44"/>
      <c r="TZ199" s="44"/>
      <c r="UA199" s="44"/>
      <c r="UB199" s="44"/>
      <c r="UC199" s="44"/>
      <c r="UD199" s="44"/>
      <c r="UE199" s="44"/>
      <c r="UF199" s="44"/>
      <c r="UG199" s="44"/>
      <c r="UH199" s="44"/>
      <c r="UI199" s="44"/>
      <c r="UJ199" s="44"/>
      <c r="UK199" s="44"/>
      <c r="UL199" s="44"/>
      <c r="UM199" s="44"/>
      <c r="UN199" s="44"/>
      <c r="UO199" s="44"/>
      <c r="UP199" s="44"/>
      <c r="UQ199" s="44"/>
      <c r="UR199" s="44"/>
      <c r="US199" s="44"/>
      <c r="UT199" s="44"/>
      <c r="UU199" s="44"/>
      <c r="UV199" s="44"/>
      <c r="UW199" s="44"/>
      <c r="UX199" s="44"/>
      <c r="UY199" s="44"/>
      <c r="UZ199" s="44"/>
      <c r="VA199" s="44"/>
      <c r="VB199" s="44"/>
    </row>
    <row r="200" spans="1:574" hidden="1" x14ac:dyDescent="0.25">
      <c r="A200" s="44"/>
      <c r="B200" s="85" t="s">
        <v>444</v>
      </c>
      <c r="C200" s="107" t="s">
        <v>445</v>
      </c>
      <c r="D200" s="76">
        <f>+'[5]Presupuesto 2020'!U200</f>
        <v>7735586.8799999999</v>
      </c>
      <c r="E200" s="76">
        <f>+'[5]Programa I'!D200+'[5]Programa II'!D200+'[5]Programa III'!D200+'[5]Programa IV'!D200+'[5]Programa V'!D200</f>
        <v>-1180000</v>
      </c>
      <c r="F200" s="89">
        <f t="shared" si="196"/>
        <v>6555586.8799999999</v>
      </c>
      <c r="G200" s="89">
        <f>+'[5]Programa I'!F200+'[5]Programa II'!F200+'[5]Programa III'!F200+'[5]Programa IV'!F200+'[5]Programa V'!F200</f>
        <v>0</v>
      </c>
      <c r="H200" s="89">
        <f>+'[5]Total Programa'!U199</f>
        <v>0</v>
      </c>
      <c r="I200" s="89">
        <f t="shared" si="197"/>
        <v>6555586.8799999999</v>
      </c>
      <c r="J200" s="90">
        <f t="shared" si="147"/>
        <v>1</v>
      </c>
      <c r="L200" s="89">
        <f>+'[5]Programa I'!K200+'[5]Programa II'!K200+'[5]Programa III'!K200+'[5]Programa IV'!K200+'[5]Programa V'!K200</f>
        <v>0</v>
      </c>
      <c r="M200" s="89">
        <f>+'[5]Programa I'!L200+'[5]Programa II'!L200+'[5]Programa III'!L200+'[5]Programa IV'!L200+'[5]Programa V'!L200</f>
        <v>0</v>
      </c>
      <c r="N200" s="89">
        <f t="shared" si="198"/>
        <v>0</v>
      </c>
      <c r="O200" s="89">
        <f t="shared" si="199"/>
        <v>6555586.8799999999</v>
      </c>
      <c r="P200" s="47"/>
    </row>
    <row r="201" spans="1:574" hidden="1" x14ac:dyDescent="0.25">
      <c r="A201" s="44"/>
      <c r="B201" s="85" t="s">
        <v>446</v>
      </c>
      <c r="C201" s="107" t="s">
        <v>447</v>
      </c>
      <c r="D201" s="76">
        <f>+'[5]Presupuesto 2020'!U201</f>
        <v>0</v>
      </c>
      <c r="E201" s="76">
        <f>+'[5]Programa I'!D201+'[5]Programa II'!D201+'[5]Programa III'!D201+'[5]Programa IV'!D201+'[5]Programa V'!D201</f>
        <v>0</v>
      </c>
      <c r="F201" s="89">
        <f t="shared" si="196"/>
        <v>0</v>
      </c>
      <c r="G201" s="89">
        <f>+'[5]Programa I'!F201+'[5]Programa II'!F201+'[5]Programa III'!F201+'[5]Programa IV'!F201+'[5]Programa V'!F201</f>
        <v>0</v>
      </c>
      <c r="H201" s="89">
        <f>+'[5]Total Programa'!U200</f>
        <v>0</v>
      </c>
      <c r="I201" s="89">
        <f t="shared" si="197"/>
        <v>0</v>
      </c>
      <c r="J201" s="90">
        <f t="shared" si="147"/>
        <v>0</v>
      </c>
      <c r="K201" s="44"/>
      <c r="L201" s="89">
        <f>+'[5]Programa I'!K201+'[5]Programa II'!K201+'[5]Programa III'!K201+'[5]Programa IV'!K201+'[5]Programa V'!K201</f>
        <v>0</v>
      </c>
      <c r="M201" s="89">
        <f>+'[5]Programa I'!L201+'[5]Programa II'!L201+'[5]Programa III'!L201+'[5]Programa IV'!L201+'[5]Programa V'!L201</f>
        <v>0</v>
      </c>
      <c r="N201" s="89">
        <f t="shared" si="198"/>
        <v>0</v>
      </c>
      <c r="O201" s="89">
        <f t="shared" si="199"/>
        <v>0</v>
      </c>
      <c r="P201" s="47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  <c r="IV201" s="44"/>
      <c r="IW201" s="44"/>
      <c r="IX201" s="44"/>
      <c r="IY201" s="44"/>
      <c r="IZ201" s="44"/>
      <c r="JA201" s="44"/>
      <c r="JB201" s="44"/>
      <c r="JC201" s="44"/>
      <c r="JD201" s="44"/>
      <c r="JE201" s="44"/>
      <c r="JF201" s="44"/>
      <c r="JG201" s="44"/>
      <c r="JH201" s="44"/>
      <c r="JI201" s="44"/>
      <c r="JJ201" s="44"/>
      <c r="JK201" s="44"/>
      <c r="JL201" s="44"/>
      <c r="JM201" s="44"/>
      <c r="JN201" s="44"/>
      <c r="JO201" s="44"/>
      <c r="JP201" s="44"/>
      <c r="JQ201" s="44"/>
      <c r="JR201" s="44"/>
      <c r="JS201" s="44"/>
      <c r="JT201" s="44"/>
      <c r="JU201" s="44"/>
      <c r="JV201" s="44"/>
      <c r="JW201" s="44"/>
      <c r="JX201" s="44"/>
      <c r="JY201" s="44"/>
      <c r="JZ201" s="44"/>
      <c r="KA201" s="44"/>
      <c r="KB201" s="44"/>
      <c r="KC201" s="44"/>
      <c r="KD201" s="44"/>
      <c r="KE201" s="44"/>
      <c r="KF201" s="44"/>
      <c r="KG201" s="44"/>
      <c r="KH201" s="44"/>
      <c r="KI201" s="44"/>
      <c r="KJ201" s="44"/>
      <c r="KK201" s="44"/>
      <c r="KL201" s="44"/>
      <c r="KM201" s="44"/>
      <c r="KN201" s="44"/>
      <c r="KO201" s="44"/>
      <c r="KP201" s="44"/>
      <c r="KQ201" s="44"/>
      <c r="KR201" s="44"/>
      <c r="KS201" s="44"/>
      <c r="KT201" s="44"/>
      <c r="KU201" s="44"/>
      <c r="KV201" s="44"/>
      <c r="KW201" s="44"/>
      <c r="KX201" s="44"/>
      <c r="KY201" s="44"/>
      <c r="KZ201" s="44"/>
      <c r="LA201" s="44"/>
      <c r="LB201" s="44"/>
      <c r="LC201" s="44"/>
      <c r="LD201" s="44"/>
      <c r="LE201" s="44"/>
      <c r="LF201" s="44"/>
      <c r="LG201" s="44"/>
      <c r="LH201" s="44"/>
      <c r="LI201" s="44"/>
      <c r="LJ201" s="44"/>
      <c r="LK201" s="44"/>
      <c r="LL201" s="44"/>
      <c r="LM201" s="44"/>
      <c r="LN201" s="44"/>
      <c r="LO201" s="44"/>
      <c r="LP201" s="44"/>
      <c r="LQ201" s="44"/>
      <c r="LR201" s="44"/>
      <c r="LS201" s="44"/>
      <c r="LT201" s="44"/>
      <c r="LU201" s="44"/>
      <c r="LV201" s="44"/>
      <c r="LW201" s="44"/>
      <c r="LX201" s="44"/>
      <c r="LY201" s="44"/>
      <c r="LZ201" s="44"/>
      <c r="MA201" s="44"/>
      <c r="MB201" s="44"/>
      <c r="MC201" s="44"/>
      <c r="MD201" s="44"/>
      <c r="ME201" s="44"/>
      <c r="MF201" s="44"/>
      <c r="MG201" s="44"/>
      <c r="MH201" s="44"/>
      <c r="MI201" s="44"/>
      <c r="MJ201" s="44"/>
      <c r="MK201" s="44"/>
      <c r="ML201" s="44"/>
      <c r="MM201" s="44"/>
      <c r="MN201" s="44"/>
      <c r="MO201" s="44"/>
      <c r="MP201" s="44"/>
      <c r="MQ201" s="44"/>
      <c r="MR201" s="44"/>
      <c r="MS201" s="44"/>
      <c r="MT201" s="44"/>
      <c r="MU201" s="44"/>
      <c r="MV201" s="44"/>
      <c r="MW201" s="44"/>
      <c r="MX201" s="44"/>
      <c r="MY201" s="44"/>
      <c r="MZ201" s="44"/>
      <c r="NA201" s="44"/>
      <c r="NB201" s="44"/>
      <c r="NC201" s="44"/>
      <c r="ND201" s="44"/>
      <c r="NE201" s="44"/>
      <c r="NF201" s="44"/>
      <c r="NG201" s="44"/>
      <c r="NH201" s="44"/>
      <c r="NI201" s="44"/>
      <c r="NJ201" s="44"/>
      <c r="NK201" s="44"/>
      <c r="NL201" s="44"/>
      <c r="NM201" s="44"/>
      <c r="NN201" s="44"/>
      <c r="NO201" s="44"/>
      <c r="NP201" s="44"/>
      <c r="NQ201" s="44"/>
      <c r="NR201" s="44"/>
      <c r="NS201" s="44"/>
      <c r="NT201" s="44"/>
      <c r="NU201" s="44"/>
      <c r="NV201" s="44"/>
      <c r="NW201" s="44"/>
      <c r="NX201" s="44"/>
      <c r="NY201" s="44"/>
      <c r="NZ201" s="44"/>
      <c r="OA201" s="44"/>
      <c r="OB201" s="44"/>
      <c r="OC201" s="44"/>
      <c r="OD201" s="44"/>
      <c r="OE201" s="44"/>
      <c r="OF201" s="44"/>
      <c r="OG201" s="44"/>
      <c r="OH201" s="44"/>
      <c r="OI201" s="44"/>
      <c r="OJ201" s="44"/>
      <c r="OK201" s="44"/>
      <c r="OL201" s="44"/>
      <c r="OM201" s="44"/>
      <c r="ON201" s="44"/>
      <c r="OO201" s="44"/>
      <c r="OP201" s="44"/>
      <c r="OQ201" s="44"/>
      <c r="OR201" s="44"/>
      <c r="OS201" s="44"/>
      <c r="OT201" s="44"/>
      <c r="OU201" s="44"/>
      <c r="OV201" s="44"/>
      <c r="OW201" s="44"/>
      <c r="OX201" s="44"/>
      <c r="OY201" s="44"/>
      <c r="OZ201" s="44"/>
      <c r="PA201" s="44"/>
      <c r="PB201" s="44"/>
      <c r="PC201" s="44"/>
      <c r="PD201" s="44"/>
      <c r="PE201" s="44"/>
      <c r="PF201" s="44"/>
      <c r="PG201" s="44"/>
      <c r="PH201" s="44"/>
      <c r="PI201" s="44"/>
      <c r="PJ201" s="44"/>
      <c r="PK201" s="44"/>
      <c r="PL201" s="44"/>
      <c r="PM201" s="44"/>
      <c r="PN201" s="44"/>
      <c r="PO201" s="44"/>
      <c r="PP201" s="44"/>
      <c r="PQ201" s="44"/>
      <c r="PR201" s="44"/>
      <c r="PS201" s="44"/>
      <c r="PT201" s="44"/>
      <c r="PU201" s="44"/>
      <c r="PV201" s="44"/>
      <c r="PW201" s="44"/>
      <c r="PX201" s="44"/>
      <c r="PY201" s="44"/>
      <c r="PZ201" s="44"/>
      <c r="QA201" s="44"/>
      <c r="QB201" s="44"/>
      <c r="QC201" s="44"/>
      <c r="QD201" s="44"/>
      <c r="QE201" s="44"/>
      <c r="QF201" s="44"/>
      <c r="QG201" s="44"/>
      <c r="QH201" s="44"/>
      <c r="QI201" s="44"/>
      <c r="QJ201" s="44"/>
      <c r="QK201" s="44"/>
      <c r="QL201" s="44"/>
      <c r="QM201" s="44"/>
      <c r="QN201" s="44"/>
      <c r="QO201" s="44"/>
      <c r="QP201" s="44"/>
      <c r="QQ201" s="44"/>
      <c r="QR201" s="44"/>
      <c r="QS201" s="44"/>
      <c r="QT201" s="44"/>
      <c r="QU201" s="44"/>
      <c r="QV201" s="44"/>
      <c r="QW201" s="44"/>
      <c r="QX201" s="44"/>
      <c r="QY201" s="44"/>
      <c r="QZ201" s="44"/>
      <c r="RA201" s="44"/>
      <c r="RB201" s="44"/>
      <c r="RC201" s="44"/>
      <c r="RD201" s="44"/>
      <c r="RE201" s="44"/>
      <c r="RF201" s="44"/>
      <c r="RG201" s="44"/>
      <c r="RH201" s="44"/>
      <c r="RI201" s="44"/>
      <c r="RJ201" s="44"/>
      <c r="RK201" s="44"/>
      <c r="RL201" s="44"/>
      <c r="RM201" s="44"/>
      <c r="RN201" s="44"/>
      <c r="RO201" s="44"/>
      <c r="RP201" s="44"/>
      <c r="RQ201" s="44"/>
      <c r="RR201" s="44"/>
      <c r="RS201" s="44"/>
      <c r="RT201" s="44"/>
      <c r="RU201" s="44"/>
      <c r="RV201" s="44"/>
      <c r="RW201" s="44"/>
      <c r="RX201" s="44"/>
      <c r="RY201" s="44"/>
      <c r="RZ201" s="44"/>
      <c r="SA201" s="44"/>
      <c r="SB201" s="44"/>
      <c r="SC201" s="44"/>
      <c r="SD201" s="44"/>
      <c r="SE201" s="44"/>
      <c r="SF201" s="44"/>
      <c r="SG201" s="44"/>
      <c r="SH201" s="44"/>
      <c r="SI201" s="44"/>
      <c r="SJ201" s="44"/>
      <c r="SK201" s="44"/>
      <c r="SL201" s="44"/>
      <c r="SM201" s="44"/>
      <c r="SN201" s="44"/>
      <c r="SO201" s="44"/>
      <c r="SP201" s="44"/>
      <c r="SQ201" s="44"/>
      <c r="SR201" s="44"/>
      <c r="SS201" s="44"/>
      <c r="ST201" s="44"/>
      <c r="SU201" s="44"/>
      <c r="SV201" s="44"/>
      <c r="SW201" s="44"/>
      <c r="SX201" s="44"/>
      <c r="SY201" s="44"/>
      <c r="SZ201" s="44"/>
      <c r="TA201" s="44"/>
      <c r="TB201" s="44"/>
      <c r="TC201" s="44"/>
      <c r="TD201" s="44"/>
      <c r="TE201" s="44"/>
      <c r="TF201" s="44"/>
      <c r="TG201" s="44"/>
      <c r="TH201" s="44"/>
      <c r="TI201" s="44"/>
      <c r="TJ201" s="44"/>
      <c r="TK201" s="44"/>
      <c r="TL201" s="44"/>
      <c r="TM201" s="44"/>
      <c r="TN201" s="44"/>
      <c r="TO201" s="44"/>
      <c r="TP201" s="44"/>
      <c r="TQ201" s="44"/>
      <c r="TR201" s="44"/>
      <c r="TS201" s="44"/>
      <c r="TT201" s="44"/>
      <c r="TU201" s="44"/>
      <c r="TV201" s="44"/>
      <c r="TW201" s="44"/>
      <c r="TX201" s="44"/>
      <c r="TY201" s="44"/>
      <c r="TZ201" s="44"/>
      <c r="UA201" s="44"/>
      <c r="UB201" s="44"/>
      <c r="UC201" s="44"/>
      <c r="UD201" s="44"/>
      <c r="UE201" s="44"/>
      <c r="UF201" s="44"/>
      <c r="UG201" s="44"/>
      <c r="UH201" s="44"/>
      <c r="UI201" s="44"/>
      <c r="UJ201" s="44"/>
      <c r="UK201" s="44"/>
      <c r="UL201" s="44"/>
      <c r="UM201" s="44"/>
      <c r="UN201" s="44"/>
      <c r="UO201" s="44"/>
      <c r="UP201" s="44"/>
      <c r="UQ201" s="44"/>
      <c r="UR201" s="44"/>
      <c r="US201" s="44"/>
      <c r="UT201" s="44"/>
      <c r="UU201" s="44"/>
      <c r="UV201" s="44"/>
      <c r="UW201" s="44"/>
      <c r="UX201" s="44"/>
      <c r="UY201" s="44"/>
      <c r="UZ201" s="44"/>
      <c r="VA201" s="44"/>
      <c r="VB201" s="44"/>
    </row>
    <row r="202" spans="1:574" hidden="1" x14ac:dyDescent="0.25">
      <c r="A202" s="44"/>
      <c r="B202" s="85" t="s">
        <v>448</v>
      </c>
      <c r="C202" s="107" t="s">
        <v>449</v>
      </c>
      <c r="D202" s="76">
        <f>+'[5]Presupuesto 2020'!U202</f>
        <v>46354991.789999999</v>
      </c>
      <c r="E202" s="76">
        <f>+'[5]Programa I'!D202+'[5]Programa II'!D202+'[5]Programa III'!D202+'[5]Programa IV'!D202+'[5]Programa V'!D202</f>
        <v>1060000</v>
      </c>
      <c r="F202" s="89">
        <f t="shared" si="196"/>
        <v>47414991.789999999</v>
      </c>
      <c r="G202" s="89">
        <f>+'[5]Programa I'!F202+'[5]Programa II'!F202+'[5]Programa III'!F202+'[5]Programa IV'!F202+'[5]Programa V'!F202</f>
        <v>7315579.5899999999</v>
      </c>
      <c r="H202" s="89">
        <f>+'[5]Total Programa'!U201</f>
        <v>11095433.640000001</v>
      </c>
      <c r="I202" s="89">
        <f t="shared" si="197"/>
        <v>36319558.149999999</v>
      </c>
      <c r="J202" s="90">
        <f t="shared" si="147"/>
        <v>0.7659931337931799</v>
      </c>
      <c r="L202" s="89">
        <f>+'[5]Programa I'!K202+'[5]Programa II'!K202+'[5]Programa III'!K202+'[5]Programa IV'!K202+'[5]Programa V'!K202</f>
        <v>7315579.5899999999</v>
      </c>
      <c r="M202" s="89">
        <f>+'[5]Programa I'!L202+'[5]Programa II'!L202+'[5]Programa III'!L202+'[5]Programa IV'!L202+'[5]Programa V'!L202</f>
        <v>3779854.05</v>
      </c>
      <c r="N202" s="89">
        <f t="shared" si="198"/>
        <v>11095433.640000001</v>
      </c>
      <c r="O202" s="89">
        <f t="shared" si="199"/>
        <v>36319558.149999999</v>
      </c>
      <c r="P202" s="47"/>
    </row>
    <row r="203" spans="1:574" hidden="1" x14ac:dyDescent="0.25">
      <c r="A203" s="44"/>
      <c r="B203" s="85" t="s">
        <v>450</v>
      </c>
      <c r="C203" s="107" t="s">
        <v>451</v>
      </c>
      <c r="D203" s="76">
        <f>+'[5]Presupuesto 2020'!U203</f>
        <v>61399426.350000001</v>
      </c>
      <c r="E203" s="76">
        <f>+'[5]Programa I'!D203+'[5]Programa II'!D203+'[5]Programa III'!D203+'[5]Programa IV'!D203+'[5]Programa V'!D203</f>
        <v>0</v>
      </c>
      <c r="F203" s="89">
        <f t="shared" si="196"/>
        <v>61399426.350000001</v>
      </c>
      <c r="G203" s="89">
        <f>+'[5]Programa I'!F203+'[5]Programa II'!F203+'[5]Programa III'!F203+'[5]Programa IV'!F203+'[5]Programa V'!F203</f>
        <v>1185234.3999999999</v>
      </c>
      <c r="H203" s="89">
        <f>+'[5]Total Programa'!U202</f>
        <v>20846197.399999999</v>
      </c>
      <c r="I203" s="89">
        <f t="shared" si="197"/>
        <v>40553228.950000003</v>
      </c>
      <c r="J203" s="90">
        <f t="shared" si="147"/>
        <v>0.66048221230653248</v>
      </c>
      <c r="L203" s="89">
        <f>+'[5]Programa I'!K203+'[5]Programa II'!K203+'[5]Programa III'!K203+'[5]Programa IV'!K203+'[5]Programa V'!K203</f>
        <v>1185234.3999999999</v>
      </c>
      <c r="M203" s="89">
        <f>+'[5]Programa I'!L203+'[5]Programa II'!L203+'[5]Programa III'!L203+'[5]Programa IV'!L203+'[5]Programa V'!L203</f>
        <v>19660963</v>
      </c>
      <c r="N203" s="89">
        <f t="shared" si="198"/>
        <v>20846197.399999999</v>
      </c>
      <c r="O203" s="89">
        <f t="shared" si="199"/>
        <v>40553228.950000003</v>
      </c>
      <c r="P203" s="47"/>
    </row>
    <row r="204" spans="1:574" hidden="1" x14ac:dyDescent="0.25">
      <c r="A204" s="44"/>
      <c r="B204" s="85" t="s">
        <v>452</v>
      </c>
      <c r="C204" s="107" t="s">
        <v>453</v>
      </c>
      <c r="D204" s="76">
        <f>+'[5]Presupuesto 2020'!U204</f>
        <v>3098510.37</v>
      </c>
      <c r="E204" s="76">
        <f>+'[5]Programa I'!D204+'[5]Programa II'!D204+'[5]Programa III'!D204+'[5]Programa IV'!D204+'[5]Programa V'!D204</f>
        <v>0</v>
      </c>
      <c r="F204" s="89">
        <f t="shared" si="196"/>
        <v>3098510.37</v>
      </c>
      <c r="G204" s="89">
        <f>+'[5]Programa I'!F204+'[5]Programa II'!F204+'[5]Programa III'!F204+'[5]Programa IV'!F204+'[5]Programa V'!F204</f>
        <v>0</v>
      </c>
      <c r="H204" s="89">
        <f>+'[5]Total Programa'!U203</f>
        <v>0</v>
      </c>
      <c r="I204" s="89">
        <f t="shared" si="197"/>
        <v>3098510.37</v>
      </c>
      <c r="J204" s="90">
        <f t="shared" si="147"/>
        <v>1</v>
      </c>
      <c r="L204" s="89">
        <f>+'[5]Programa I'!K204+'[5]Programa II'!K204+'[5]Programa III'!K204+'[5]Programa IV'!K204+'[5]Programa V'!K204</f>
        <v>0</v>
      </c>
      <c r="M204" s="89">
        <f>+'[5]Programa I'!L204+'[5]Programa II'!L204+'[5]Programa III'!L204+'[5]Programa IV'!L204+'[5]Programa V'!L204</f>
        <v>0</v>
      </c>
      <c r="N204" s="89">
        <f t="shared" si="198"/>
        <v>0</v>
      </c>
      <c r="O204" s="89">
        <f t="shared" si="199"/>
        <v>3098510.37</v>
      </c>
      <c r="P204" s="47"/>
    </row>
    <row r="205" spans="1:574" hidden="1" x14ac:dyDescent="0.25">
      <c r="A205" s="44"/>
      <c r="B205" s="85" t="s">
        <v>454</v>
      </c>
      <c r="C205" s="107" t="s">
        <v>455</v>
      </c>
      <c r="D205" s="76">
        <f>+'[5]Presupuesto 2020'!U205</f>
        <v>0</v>
      </c>
      <c r="E205" s="76">
        <f>+'[5]Programa I'!D205+'[5]Programa II'!D205+'[5]Programa III'!D205+'[5]Programa IV'!D205+'[5]Programa V'!D205</f>
        <v>0</v>
      </c>
      <c r="F205" s="89">
        <f t="shared" si="196"/>
        <v>0</v>
      </c>
      <c r="G205" s="89">
        <f>+'[5]Programa I'!F205+'[5]Programa II'!F205+'[5]Programa III'!F205+'[5]Programa IV'!F205+'[5]Programa V'!F205</f>
        <v>0</v>
      </c>
      <c r="H205" s="89">
        <f>+'[5]Total Programa'!U204</f>
        <v>0</v>
      </c>
      <c r="I205" s="89">
        <f t="shared" si="197"/>
        <v>0</v>
      </c>
      <c r="J205" s="90">
        <f t="shared" si="147"/>
        <v>0</v>
      </c>
      <c r="K205" s="44"/>
      <c r="L205" s="89">
        <f>+'[5]Programa I'!K205+'[5]Programa II'!K205+'[5]Programa III'!K205+'[5]Programa IV'!K205+'[5]Programa V'!K205</f>
        <v>0</v>
      </c>
      <c r="M205" s="89">
        <f>+'[5]Programa I'!L205+'[5]Programa II'!L205+'[5]Programa III'!L205+'[5]Programa IV'!L205+'[5]Programa V'!L205</f>
        <v>0</v>
      </c>
      <c r="N205" s="89">
        <f t="shared" si="198"/>
        <v>0</v>
      </c>
      <c r="O205" s="89">
        <f t="shared" si="199"/>
        <v>0</v>
      </c>
      <c r="P205" s="47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  <c r="IV205" s="44"/>
      <c r="IW205" s="44"/>
      <c r="IX205" s="44"/>
      <c r="IY205" s="44"/>
      <c r="IZ205" s="44"/>
      <c r="JA205" s="44"/>
      <c r="JB205" s="44"/>
      <c r="JC205" s="44"/>
      <c r="JD205" s="44"/>
      <c r="JE205" s="44"/>
      <c r="JF205" s="44"/>
      <c r="JG205" s="44"/>
      <c r="JH205" s="44"/>
      <c r="JI205" s="44"/>
      <c r="JJ205" s="44"/>
      <c r="JK205" s="44"/>
      <c r="JL205" s="44"/>
      <c r="JM205" s="44"/>
      <c r="JN205" s="44"/>
      <c r="JO205" s="44"/>
      <c r="JP205" s="44"/>
      <c r="JQ205" s="44"/>
      <c r="JR205" s="44"/>
      <c r="JS205" s="44"/>
      <c r="JT205" s="44"/>
      <c r="JU205" s="44"/>
      <c r="JV205" s="44"/>
      <c r="JW205" s="44"/>
      <c r="JX205" s="44"/>
      <c r="JY205" s="44"/>
      <c r="JZ205" s="44"/>
      <c r="KA205" s="44"/>
      <c r="KB205" s="44"/>
      <c r="KC205" s="44"/>
      <c r="KD205" s="44"/>
      <c r="KE205" s="44"/>
      <c r="KF205" s="44"/>
      <c r="KG205" s="44"/>
      <c r="KH205" s="44"/>
      <c r="KI205" s="44"/>
      <c r="KJ205" s="44"/>
      <c r="KK205" s="44"/>
      <c r="KL205" s="44"/>
      <c r="KM205" s="44"/>
      <c r="KN205" s="44"/>
      <c r="KO205" s="44"/>
      <c r="KP205" s="44"/>
      <c r="KQ205" s="44"/>
      <c r="KR205" s="44"/>
      <c r="KS205" s="44"/>
      <c r="KT205" s="44"/>
      <c r="KU205" s="44"/>
      <c r="KV205" s="44"/>
      <c r="KW205" s="44"/>
      <c r="KX205" s="44"/>
      <c r="KY205" s="44"/>
      <c r="KZ205" s="44"/>
      <c r="LA205" s="44"/>
      <c r="LB205" s="44"/>
      <c r="LC205" s="44"/>
      <c r="LD205" s="44"/>
      <c r="LE205" s="44"/>
      <c r="LF205" s="44"/>
      <c r="LG205" s="44"/>
      <c r="LH205" s="44"/>
      <c r="LI205" s="44"/>
      <c r="LJ205" s="44"/>
      <c r="LK205" s="44"/>
      <c r="LL205" s="44"/>
      <c r="LM205" s="44"/>
      <c r="LN205" s="44"/>
      <c r="LO205" s="44"/>
      <c r="LP205" s="44"/>
      <c r="LQ205" s="44"/>
      <c r="LR205" s="44"/>
      <c r="LS205" s="44"/>
      <c r="LT205" s="44"/>
      <c r="LU205" s="44"/>
      <c r="LV205" s="44"/>
      <c r="LW205" s="44"/>
      <c r="LX205" s="44"/>
      <c r="LY205" s="44"/>
      <c r="LZ205" s="44"/>
      <c r="MA205" s="44"/>
      <c r="MB205" s="44"/>
      <c r="MC205" s="44"/>
      <c r="MD205" s="44"/>
      <c r="ME205" s="44"/>
      <c r="MF205" s="44"/>
      <c r="MG205" s="44"/>
      <c r="MH205" s="44"/>
      <c r="MI205" s="44"/>
      <c r="MJ205" s="44"/>
      <c r="MK205" s="44"/>
      <c r="ML205" s="44"/>
      <c r="MM205" s="44"/>
      <c r="MN205" s="44"/>
      <c r="MO205" s="44"/>
      <c r="MP205" s="44"/>
      <c r="MQ205" s="44"/>
      <c r="MR205" s="44"/>
      <c r="MS205" s="44"/>
      <c r="MT205" s="44"/>
      <c r="MU205" s="44"/>
      <c r="MV205" s="44"/>
      <c r="MW205" s="44"/>
      <c r="MX205" s="44"/>
      <c r="MY205" s="44"/>
      <c r="MZ205" s="44"/>
      <c r="NA205" s="44"/>
      <c r="NB205" s="44"/>
      <c r="NC205" s="44"/>
      <c r="ND205" s="44"/>
      <c r="NE205" s="44"/>
      <c r="NF205" s="44"/>
      <c r="NG205" s="44"/>
      <c r="NH205" s="44"/>
      <c r="NI205" s="44"/>
      <c r="NJ205" s="44"/>
      <c r="NK205" s="44"/>
      <c r="NL205" s="44"/>
      <c r="NM205" s="44"/>
      <c r="NN205" s="44"/>
      <c r="NO205" s="44"/>
      <c r="NP205" s="44"/>
      <c r="NQ205" s="44"/>
      <c r="NR205" s="44"/>
      <c r="NS205" s="44"/>
      <c r="NT205" s="44"/>
      <c r="NU205" s="44"/>
      <c r="NV205" s="44"/>
      <c r="NW205" s="44"/>
      <c r="NX205" s="44"/>
      <c r="NY205" s="44"/>
      <c r="NZ205" s="44"/>
      <c r="OA205" s="44"/>
      <c r="OB205" s="44"/>
      <c r="OC205" s="44"/>
      <c r="OD205" s="44"/>
      <c r="OE205" s="44"/>
      <c r="OF205" s="44"/>
      <c r="OG205" s="44"/>
      <c r="OH205" s="44"/>
      <c r="OI205" s="44"/>
      <c r="OJ205" s="44"/>
      <c r="OK205" s="44"/>
      <c r="OL205" s="44"/>
      <c r="OM205" s="44"/>
      <c r="ON205" s="44"/>
      <c r="OO205" s="44"/>
      <c r="OP205" s="44"/>
      <c r="OQ205" s="44"/>
      <c r="OR205" s="44"/>
      <c r="OS205" s="44"/>
      <c r="OT205" s="44"/>
      <c r="OU205" s="44"/>
      <c r="OV205" s="44"/>
      <c r="OW205" s="44"/>
      <c r="OX205" s="44"/>
      <c r="OY205" s="44"/>
      <c r="OZ205" s="44"/>
      <c r="PA205" s="44"/>
      <c r="PB205" s="44"/>
      <c r="PC205" s="44"/>
      <c r="PD205" s="44"/>
      <c r="PE205" s="44"/>
      <c r="PF205" s="44"/>
      <c r="PG205" s="44"/>
      <c r="PH205" s="44"/>
      <c r="PI205" s="44"/>
      <c r="PJ205" s="44"/>
      <c r="PK205" s="44"/>
      <c r="PL205" s="44"/>
      <c r="PM205" s="44"/>
      <c r="PN205" s="44"/>
      <c r="PO205" s="44"/>
      <c r="PP205" s="44"/>
      <c r="PQ205" s="44"/>
      <c r="PR205" s="44"/>
      <c r="PS205" s="44"/>
      <c r="PT205" s="44"/>
      <c r="PU205" s="44"/>
      <c r="PV205" s="44"/>
      <c r="PW205" s="44"/>
      <c r="PX205" s="44"/>
      <c r="PY205" s="44"/>
      <c r="PZ205" s="44"/>
      <c r="QA205" s="44"/>
      <c r="QB205" s="44"/>
      <c r="QC205" s="44"/>
      <c r="QD205" s="44"/>
      <c r="QE205" s="44"/>
      <c r="QF205" s="44"/>
      <c r="QG205" s="44"/>
      <c r="QH205" s="44"/>
      <c r="QI205" s="44"/>
      <c r="QJ205" s="44"/>
      <c r="QK205" s="44"/>
      <c r="QL205" s="44"/>
      <c r="QM205" s="44"/>
      <c r="QN205" s="44"/>
      <c r="QO205" s="44"/>
      <c r="QP205" s="44"/>
      <c r="QQ205" s="44"/>
      <c r="QR205" s="44"/>
      <c r="QS205" s="44"/>
      <c r="QT205" s="44"/>
      <c r="QU205" s="44"/>
      <c r="QV205" s="44"/>
      <c r="QW205" s="44"/>
      <c r="QX205" s="44"/>
      <c r="QY205" s="44"/>
      <c r="QZ205" s="44"/>
      <c r="RA205" s="44"/>
      <c r="RB205" s="44"/>
      <c r="RC205" s="44"/>
      <c r="RD205" s="44"/>
      <c r="RE205" s="44"/>
      <c r="RF205" s="44"/>
      <c r="RG205" s="44"/>
      <c r="RH205" s="44"/>
      <c r="RI205" s="44"/>
      <c r="RJ205" s="44"/>
      <c r="RK205" s="44"/>
      <c r="RL205" s="44"/>
      <c r="RM205" s="44"/>
      <c r="RN205" s="44"/>
      <c r="RO205" s="44"/>
      <c r="RP205" s="44"/>
      <c r="RQ205" s="44"/>
      <c r="RR205" s="44"/>
      <c r="RS205" s="44"/>
      <c r="RT205" s="44"/>
      <c r="RU205" s="44"/>
      <c r="RV205" s="44"/>
      <c r="RW205" s="44"/>
      <c r="RX205" s="44"/>
      <c r="RY205" s="44"/>
      <c r="RZ205" s="44"/>
      <c r="SA205" s="44"/>
      <c r="SB205" s="44"/>
      <c r="SC205" s="44"/>
      <c r="SD205" s="44"/>
      <c r="SE205" s="44"/>
      <c r="SF205" s="44"/>
      <c r="SG205" s="44"/>
      <c r="SH205" s="44"/>
      <c r="SI205" s="44"/>
      <c r="SJ205" s="44"/>
      <c r="SK205" s="44"/>
      <c r="SL205" s="44"/>
      <c r="SM205" s="44"/>
      <c r="SN205" s="44"/>
      <c r="SO205" s="44"/>
      <c r="SP205" s="44"/>
      <c r="SQ205" s="44"/>
      <c r="SR205" s="44"/>
      <c r="SS205" s="44"/>
      <c r="ST205" s="44"/>
      <c r="SU205" s="44"/>
      <c r="SV205" s="44"/>
      <c r="SW205" s="44"/>
      <c r="SX205" s="44"/>
      <c r="SY205" s="44"/>
      <c r="SZ205" s="44"/>
      <c r="TA205" s="44"/>
      <c r="TB205" s="44"/>
      <c r="TC205" s="44"/>
      <c r="TD205" s="44"/>
      <c r="TE205" s="44"/>
      <c r="TF205" s="44"/>
      <c r="TG205" s="44"/>
      <c r="TH205" s="44"/>
      <c r="TI205" s="44"/>
      <c r="TJ205" s="44"/>
      <c r="TK205" s="44"/>
      <c r="TL205" s="44"/>
      <c r="TM205" s="44"/>
      <c r="TN205" s="44"/>
      <c r="TO205" s="44"/>
      <c r="TP205" s="44"/>
      <c r="TQ205" s="44"/>
      <c r="TR205" s="44"/>
      <c r="TS205" s="44"/>
      <c r="TT205" s="44"/>
      <c r="TU205" s="44"/>
      <c r="TV205" s="44"/>
      <c r="TW205" s="44"/>
      <c r="TX205" s="44"/>
      <c r="TY205" s="44"/>
      <c r="TZ205" s="44"/>
      <c r="UA205" s="44"/>
      <c r="UB205" s="44"/>
      <c r="UC205" s="44"/>
      <c r="UD205" s="44"/>
      <c r="UE205" s="44"/>
      <c r="UF205" s="44"/>
      <c r="UG205" s="44"/>
      <c r="UH205" s="44"/>
      <c r="UI205" s="44"/>
      <c r="UJ205" s="44"/>
      <c r="UK205" s="44"/>
      <c r="UL205" s="44"/>
      <c r="UM205" s="44"/>
      <c r="UN205" s="44"/>
      <c r="UO205" s="44"/>
      <c r="UP205" s="44"/>
      <c r="UQ205" s="44"/>
      <c r="UR205" s="44"/>
      <c r="US205" s="44"/>
      <c r="UT205" s="44"/>
      <c r="UU205" s="44"/>
      <c r="UV205" s="44"/>
      <c r="UW205" s="44"/>
      <c r="UX205" s="44"/>
      <c r="UY205" s="44"/>
      <c r="UZ205" s="44"/>
      <c r="VA205" s="44"/>
      <c r="VB205" s="44"/>
    </row>
    <row r="206" spans="1:574" hidden="1" x14ac:dyDescent="0.25">
      <c r="A206" s="44"/>
      <c r="B206" s="85" t="s">
        <v>456</v>
      </c>
      <c r="C206" s="107" t="s">
        <v>457</v>
      </c>
      <c r="D206" s="76">
        <f>+'[5]Presupuesto 2020'!U206</f>
        <v>5987299.0099999998</v>
      </c>
      <c r="E206" s="76">
        <f>+'[5]Programa I'!D206+'[5]Programa II'!D206+'[5]Programa III'!D206+'[5]Programa IV'!D206+'[5]Programa V'!D206</f>
        <v>13700000</v>
      </c>
      <c r="F206" s="89">
        <f t="shared" si="196"/>
        <v>19687299.009999998</v>
      </c>
      <c r="G206" s="89">
        <f>+'[5]Programa I'!F206+'[5]Programa II'!F206+'[5]Programa III'!F206+'[5]Programa IV'!F206+'[5]Programa V'!F206</f>
        <v>6458560.2000000002</v>
      </c>
      <c r="H206" s="89">
        <f>+'[5]Total Programa'!U205</f>
        <v>12406428.199999999</v>
      </c>
      <c r="I206" s="89">
        <f t="shared" si="197"/>
        <v>7280870.8099999987</v>
      </c>
      <c r="J206" s="90">
        <f t="shared" si="147"/>
        <v>0.36982578495413421</v>
      </c>
      <c r="L206" s="89">
        <f>+'[5]Programa I'!K206+'[5]Programa II'!K206+'[5]Programa III'!K206+'[5]Programa IV'!K206+'[5]Programa V'!K206</f>
        <v>6458560.2000000002</v>
      </c>
      <c r="M206" s="89">
        <f>+'[5]Programa I'!L206+'[5]Programa II'!L206+'[5]Programa III'!L206+'[5]Programa IV'!L206+'[5]Programa V'!L206</f>
        <v>5947868</v>
      </c>
      <c r="N206" s="89">
        <f t="shared" si="198"/>
        <v>12406428.199999999</v>
      </c>
      <c r="O206" s="89">
        <f t="shared" si="199"/>
        <v>7280870.8099999987</v>
      </c>
      <c r="P206" s="47"/>
    </row>
    <row r="207" spans="1:574" hidden="1" x14ac:dyDescent="0.25">
      <c r="A207" s="44"/>
      <c r="B207" s="85" t="s">
        <v>458</v>
      </c>
      <c r="C207" s="107" t="s">
        <v>459</v>
      </c>
      <c r="D207" s="76">
        <f>+'[5]Presupuesto 2020'!U207</f>
        <v>2312787.42</v>
      </c>
      <c r="E207" s="76">
        <f>+'[5]Programa I'!D207+'[5]Programa II'!D207+'[5]Programa III'!D207+'[5]Programa IV'!D207+'[5]Programa V'!D207</f>
        <v>-189980</v>
      </c>
      <c r="F207" s="89">
        <f t="shared" si="196"/>
        <v>2122807.42</v>
      </c>
      <c r="G207" s="89">
        <f>+'[5]Programa I'!F207+'[5]Programa II'!F207+'[5]Programa III'!F207+'[5]Programa IV'!F207+'[5]Programa V'!F207</f>
        <v>0</v>
      </c>
      <c r="H207" s="89">
        <f>+'[5]Total Programa'!U206</f>
        <v>0</v>
      </c>
      <c r="I207" s="89">
        <f t="shared" si="197"/>
        <v>2122807.42</v>
      </c>
      <c r="J207" s="90">
        <f t="shared" si="147"/>
        <v>1</v>
      </c>
      <c r="L207" s="89">
        <f>+'[5]Programa I'!K207+'[5]Programa II'!K207+'[5]Programa III'!K207+'[5]Programa IV'!K207+'[5]Programa V'!K207</f>
        <v>0</v>
      </c>
      <c r="M207" s="89">
        <f>+'[5]Programa I'!L207+'[5]Programa II'!L207+'[5]Programa III'!L207+'[5]Programa IV'!L207+'[5]Programa V'!L207</f>
        <v>0</v>
      </c>
      <c r="N207" s="89">
        <f t="shared" si="198"/>
        <v>0</v>
      </c>
      <c r="O207" s="89">
        <f t="shared" si="199"/>
        <v>2122807.42</v>
      </c>
      <c r="P207" s="47"/>
    </row>
    <row r="208" spans="1:574" hidden="1" x14ac:dyDescent="0.25">
      <c r="A208" s="44"/>
      <c r="B208" s="85" t="s">
        <v>460</v>
      </c>
      <c r="C208" s="107" t="s">
        <v>461</v>
      </c>
      <c r="D208" s="76">
        <f>+'[5]Presupuesto 2020'!U208</f>
        <v>0</v>
      </c>
      <c r="E208" s="76">
        <f>+'[5]Programa I'!D208+'[5]Programa II'!D208+'[5]Programa III'!D208+'[5]Programa IV'!D208+'[5]Programa V'!D208</f>
        <v>0</v>
      </c>
      <c r="F208" s="89">
        <f t="shared" si="196"/>
        <v>0</v>
      </c>
      <c r="G208" s="89">
        <f>+'[5]Programa I'!F208+'[5]Programa II'!F208+'[5]Programa III'!F208+'[5]Programa IV'!F208+'[5]Programa V'!F208</f>
        <v>0</v>
      </c>
      <c r="H208" s="89">
        <f>+'[5]Total Programa'!U207</f>
        <v>0</v>
      </c>
      <c r="I208" s="89">
        <f t="shared" si="197"/>
        <v>0</v>
      </c>
      <c r="J208" s="90">
        <f t="shared" ref="J208:J271" si="200">IF(F208=0,0,+I208/F208)</f>
        <v>0</v>
      </c>
      <c r="K208" s="44"/>
      <c r="L208" s="89">
        <f>+'[5]Programa I'!K208+'[5]Programa II'!K208+'[5]Programa III'!K208+'[5]Programa IV'!K208+'[5]Programa V'!K208</f>
        <v>0</v>
      </c>
      <c r="M208" s="89">
        <f>+'[5]Programa I'!L208+'[5]Programa II'!L208+'[5]Programa III'!L208+'[5]Programa IV'!L208+'[5]Programa V'!L208</f>
        <v>0</v>
      </c>
      <c r="N208" s="89">
        <f t="shared" si="198"/>
        <v>0</v>
      </c>
      <c r="O208" s="89">
        <f t="shared" si="199"/>
        <v>0</v>
      </c>
      <c r="P208" s="47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  <c r="FW208" s="44"/>
      <c r="FX208" s="44"/>
      <c r="FY208" s="44"/>
      <c r="FZ208" s="44"/>
      <c r="GA208" s="44"/>
      <c r="GB208" s="44"/>
      <c r="GC208" s="44"/>
      <c r="GD208" s="44"/>
      <c r="GE208" s="44"/>
      <c r="GF208" s="44"/>
      <c r="GG208" s="44"/>
      <c r="GH208" s="44"/>
      <c r="GI208" s="44"/>
      <c r="GJ208" s="44"/>
      <c r="GK208" s="44"/>
      <c r="GL208" s="44"/>
      <c r="GM208" s="44"/>
      <c r="GN208" s="44"/>
      <c r="GO208" s="44"/>
      <c r="GP208" s="44"/>
      <c r="GQ208" s="44"/>
      <c r="GR208" s="44"/>
      <c r="GS208" s="44"/>
      <c r="GT208" s="44"/>
      <c r="GU208" s="44"/>
      <c r="GV208" s="44"/>
      <c r="GW208" s="44"/>
      <c r="GX208" s="44"/>
      <c r="GY208" s="44"/>
      <c r="GZ208" s="44"/>
      <c r="HA208" s="44"/>
      <c r="HB208" s="44"/>
      <c r="HC208" s="44"/>
      <c r="HD208" s="44"/>
      <c r="HE208" s="44"/>
      <c r="HF208" s="44"/>
      <c r="HG208" s="44"/>
      <c r="HH208" s="44"/>
      <c r="HI208" s="44"/>
      <c r="HJ208" s="44"/>
      <c r="HK208" s="44"/>
      <c r="HL208" s="44"/>
      <c r="HM208" s="44"/>
      <c r="HN208" s="44"/>
      <c r="HO208" s="44"/>
      <c r="HP208" s="44"/>
      <c r="HQ208" s="44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  <c r="IJ208" s="44"/>
      <c r="IK208" s="44"/>
      <c r="IL208" s="44"/>
      <c r="IM208" s="44"/>
      <c r="IN208" s="44"/>
      <c r="IO208" s="44"/>
      <c r="IP208" s="44"/>
      <c r="IQ208" s="44"/>
      <c r="IR208" s="44"/>
      <c r="IS208" s="44"/>
      <c r="IT208" s="44"/>
      <c r="IU208" s="44"/>
      <c r="IV208" s="44"/>
      <c r="IW208" s="44"/>
      <c r="IX208" s="44"/>
      <c r="IY208" s="44"/>
      <c r="IZ208" s="44"/>
      <c r="JA208" s="44"/>
      <c r="JB208" s="44"/>
      <c r="JC208" s="44"/>
      <c r="JD208" s="44"/>
      <c r="JE208" s="44"/>
      <c r="JF208" s="44"/>
      <c r="JG208" s="44"/>
      <c r="JH208" s="44"/>
      <c r="JI208" s="44"/>
      <c r="JJ208" s="44"/>
      <c r="JK208" s="44"/>
      <c r="JL208" s="44"/>
      <c r="JM208" s="44"/>
      <c r="JN208" s="44"/>
      <c r="JO208" s="44"/>
      <c r="JP208" s="44"/>
      <c r="JQ208" s="44"/>
      <c r="JR208" s="44"/>
      <c r="JS208" s="44"/>
      <c r="JT208" s="44"/>
      <c r="JU208" s="44"/>
      <c r="JV208" s="44"/>
      <c r="JW208" s="44"/>
      <c r="JX208" s="44"/>
      <c r="JY208" s="44"/>
      <c r="JZ208" s="44"/>
      <c r="KA208" s="44"/>
      <c r="KB208" s="44"/>
      <c r="KC208" s="44"/>
      <c r="KD208" s="44"/>
      <c r="KE208" s="44"/>
      <c r="KF208" s="44"/>
      <c r="KG208" s="44"/>
      <c r="KH208" s="44"/>
      <c r="KI208" s="44"/>
      <c r="KJ208" s="44"/>
      <c r="KK208" s="44"/>
      <c r="KL208" s="44"/>
      <c r="KM208" s="44"/>
      <c r="KN208" s="44"/>
      <c r="KO208" s="44"/>
      <c r="KP208" s="44"/>
      <c r="KQ208" s="44"/>
      <c r="KR208" s="44"/>
      <c r="KS208" s="44"/>
      <c r="KT208" s="44"/>
      <c r="KU208" s="44"/>
      <c r="KV208" s="44"/>
      <c r="KW208" s="44"/>
      <c r="KX208" s="44"/>
      <c r="KY208" s="44"/>
      <c r="KZ208" s="44"/>
      <c r="LA208" s="44"/>
      <c r="LB208" s="44"/>
      <c r="LC208" s="44"/>
      <c r="LD208" s="44"/>
      <c r="LE208" s="44"/>
      <c r="LF208" s="44"/>
      <c r="LG208" s="44"/>
      <c r="LH208" s="44"/>
      <c r="LI208" s="44"/>
      <c r="LJ208" s="44"/>
      <c r="LK208" s="44"/>
      <c r="LL208" s="44"/>
      <c r="LM208" s="44"/>
      <c r="LN208" s="44"/>
      <c r="LO208" s="44"/>
      <c r="LP208" s="44"/>
      <c r="LQ208" s="44"/>
      <c r="LR208" s="44"/>
      <c r="LS208" s="44"/>
      <c r="LT208" s="44"/>
      <c r="LU208" s="44"/>
      <c r="LV208" s="44"/>
      <c r="LW208" s="44"/>
      <c r="LX208" s="44"/>
      <c r="LY208" s="44"/>
      <c r="LZ208" s="44"/>
      <c r="MA208" s="44"/>
      <c r="MB208" s="44"/>
      <c r="MC208" s="44"/>
      <c r="MD208" s="44"/>
      <c r="ME208" s="44"/>
      <c r="MF208" s="44"/>
      <c r="MG208" s="44"/>
      <c r="MH208" s="44"/>
      <c r="MI208" s="44"/>
      <c r="MJ208" s="44"/>
      <c r="MK208" s="44"/>
      <c r="ML208" s="44"/>
      <c r="MM208" s="44"/>
      <c r="MN208" s="44"/>
      <c r="MO208" s="44"/>
      <c r="MP208" s="44"/>
      <c r="MQ208" s="44"/>
      <c r="MR208" s="44"/>
      <c r="MS208" s="44"/>
      <c r="MT208" s="44"/>
      <c r="MU208" s="44"/>
      <c r="MV208" s="44"/>
      <c r="MW208" s="44"/>
      <c r="MX208" s="44"/>
      <c r="MY208" s="44"/>
      <c r="MZ208" s="44"/>
      <c r="NA208" s="44"/>
      <c r="NB208" s="44"/>
      <c r="NC208" s="44"/>
      <c r="ND208" s="44"/>
      <c r="NE208" s="44"/>
      <c r="NF208" s="44"/>
      <c r="NG208" s="44"/>
      <c r="NH208" s="44"/>
      <c r="NI208" s="44"/>
      <c r="NJ208" s="44"/>
      <c r="NK208" s="44"/>
      <c r="NL208" s="44"/>
      <c r="NM208" s="44"/>
      <c r="NN208" s="44"/>
      <c r="NO208" s="44"/>
      <c r="NP208" s="44"/>
      <c r="NQ208" s="44"/>
      <c r="NR208" s="44"/>
      <c r="NS208" s="44"/>
      <c r="NT208" s="44"/>
      <c r="NU208" s="44"/>
      <c r="NV208" s="44"/>
      <c r="NW208" s="44"/>
      <c r="NX208" s="44"/>
      <c r="NY208" s="44"/>
      <c r="NZ208" s="44"/>
      <c r="OA208" s="44"/>
      <c r="OB208" s="44"/>
      <c r="OC208" s="44"/>
      <c r="OD208" s="44"/>
      <c r="OE208" s="44"/>
      <c r="OF208" s="44"/>
      <c r="OG208" s="44"/>
      <c r="OH208" s="44"/>
      <c r="OI208" s="44"/>
      <c r="OJ208" s="44"/>
      <c r="OK208" s="44"/>
      <c r="OL208" s="44"/>
      <c r="OM208" s="44"/>
      <c r="ON208" s="44"/>
      <c r="OO208" s="44"/>
      <c r="OP208" s="44"/>
      <c r="OQ208" s="44"/>
      <c r="OR208" s="44"/>
      <c r="OS208" s="44"/>
      <c r="OT208" s="44"/>
      <c r="OU208" s="44"/>
      <c r="OV208" s="44"/>
      <c r="OW208" s="44"/>
      <c r="OX208" s="44"/>
      <c r="OY208" s="44"/>
      <c r="OZ208" s="44"/>
      <c r="PA208" s="44"/>
      <c r="PB208" s="44"/>
      <c r="PC208" s="44"/>
      <c r="PD208" s="44"/>
      <c r="PE208" s="44"/>
      <c r="PF208" s="44"/>
      <c r="PG208" s="44"/>
      <c r="PH208" s="44"/>
      <c r="PI208" s="44"/>
      <c r="PJ208" s="44"/>
      <c r="PK208" s="44"/>
      <c r="PL208" s="44"/>
      <c r="PM208" s="44"/>
      <c r="PN208" s="44"/>
      <c r="PO208" s="44"/>
      <c r="PP208" s="44"/>
      <c r="PQ208" s="44"/>
      <c r="PR208" s="44"/>
      <c r="PS208" s="44"/>
      <c r="PT208" s="44"/>
      <c r="PU208" s="44"/>
      <c r="PV208" s="44"/>
      <c r="PW208" s="44"/>
      <c r="PX208" s="44"/>
      <c r="PY208" s="44"/>
      <c r="PZ208" s="44"/>
      <c r="QA208" s="44"/>
      <c r="QB208" s="44"/>
      <c r="QC208" s="44"/>
      <c r="QD208" s="44"/>
      <c r="QE208" s="44"/>
      <c r="QF208" s="44"/>
      <c r="QG208" s="44"/>
      <c r="QH208" s="44"/>
      <c r="QI208" s="44"/>
      <c r="QJ208" s="44"/>
      <c r="QK208" s="44"/>
      <c r="QL208" s="44"/>
      <c r="QM208" s="44"/>
      <c r="QN208" s="44"/>
      <c r="QO208" s="44"/>
      <c r="QP208" s="44"/>
      <c r="QQ208" s="44"/>
      <c r="QR208" s="44"/>
      <c r="QS208" s="44"/>
      <c r="QT208" s="44"/>
      <c r="QU208" s="44"/>
      <c r="QV208" s="44"/>
      <c r="QW208" s="44"/>
      <c r="QX208" s="44"/>
      <c r="QY208" s="44"/>
      <c r="QZ208" s="44"/>
      <c r="RA208" s="44"/>
      <c r="RB208" s="44"/>
      <c r="RC208" s="44"/>
      <c r="RD208" s="44"/>
      <c r="RE208" s="44"/>
      <c r="RF208" s="44"/>
      <c r="RG208" s="44"/>
      <c r="RH208" s="44"/>
      <c r="RI208" s="44"/>
      <c r="RJ208" s="44"/>
      <c r="RK208" s="44"/>
      <c r="RL208" s="44"/>
      <c r="RM208" s="44"/>
      <c r="RN208" s="44"/>
      <c r="RO208" s="44"/>
      <c r="RP208" s="44"/>
      <c r="RQ208" s="44"/>
      <c r="RR208" s="44"/>
      <c r="RS208" s="44"/>
      <c r="RT208" s="44"/>
      <c r="RU208" s="44"/>
      <c r="RV208" s="44"/>
      <c r="RW208" s="44"/>
      <c r="RX208" s="44"/>
      <c r="RY208" s="44"/>
      <c r="RZ208" s="44"/>
      <c r="SA208" s="44"/>
      <c r="SB208" s="44"/>
      <c r="SC208" s="44"/>
      <c r="SD208" s="44"/>
      <c r="SE208" s="44"/>
      <c r="SF208" s="44"/>
      <c r="SG208" s="44"/>
      <c r="SH208" s="44"/>
      <c r="SI208" s="44"/>
      <c r="SJ208" s="44"/>
      <c r="SK208" s="44"/>
      <c r="SL208" s="44"/>
      <c r="SM208" s="44"/>
      <c r="SN208" s="44"/>
      <c r="SO208" s="44"/>
      <c r="SP208" s="44"/>
      <c r="SQ208" s="44"/>
      <c r="SR208" s="44"/>
      <c r="SS208" s="44"/>
      <c r="ST208" s="44"/>
      <c r="SU208" s="44"/>
      <c r="SV208" s="44"/>
      <c r="SW208" s="44"/>
      <c r="SX208" s="44"/>
      <c r="SY208" s="44"/>
      <c r="SZ208" s="44"/>
      <c r="TA208" s="44"/>
      <c r="TB208" s="44"/>
      <c r="TC208" s="44"/>
      <c r="TD208" s="44"/>
      <c r="TE208" s="44"/>
      <c r="TF208" s="44"/>
      <c r="TG208" s="44"/>
      <c r="TH208" s="44"/>
      <c r="TI208" s="44"/>
      <c r="TJ208" s="44"/>
      <c r="TK208" s="44"/>
      <c r="TL208" s="44"/>
      <c r="TM208" s="44"/>
      <c r="TN208" s="44"/>
      <c r="TO208" s="44"/>
      <c r="TP208" s="44"/>
      <c r="TQ208" s="44"/>
      <c r="TR208" s="44"/>
      <c r="TS208" s="44"/>
      <c r="TT208" s="44"/>
      <c r="TU208" s="44"/>
      <c r="TV208" s="44"/>
      <c r="TW208" s="44"/>
      <c r="TX208" s="44"/>
      <c r="TY208" s="44"/>
      <c r="TZ208" s="44"/>
      <c r="UA208" s="44"/>
      <c r="UB208" s="44"/>
      <c r="UC208" s="44"/>
      <c r="UD208" s="44"/>
      <c r="UE208" s="44"/>
      <c r="UF208" s="44"/>
      <c r="UG208" s="44"/>
      <c r="UH208" s="44"/>
      <c r="UI208" s="44"/>
      <c r="UJ208" s="44"/>
      <c r="UK208" s="44"/>
      <c r="UL208" s="44"/>
      <c r="UM208" s="44"/>
      <c r="UN208" s="44"/>
      <c r="UO208" s="44"/>
      <c r="UP208" s="44"/>
      <c r="UQ208" s="44"/>
      <c r="UR208" s="44"/>
      <c r="US208" s="44"/>
      <c r="UT208" s="44"/>
      <c r="UU208" s="44"/>
      <c r="UV208" s="44"/>
      <c r="UW208" s="44"/>
      <c r="UX208" s="44"/>
      <c r="UY208" s="44"/>
      <c r="UZ208" s="44"/>
      <c r="VA208" s="44"/>
      <c r="VB208" s="44"/>
    </row>
    <row r="209" spans="1:574" hidden="1" x14ac:dyDescent="0.25">
      <c r="A209" s="44"/>
      <c r="B209" s="85" t="s">
        <v>462</v>
      </c>
      <c r="C209" s="107" t="s">
        <v>463</v>
      </c>
      <c r="D209" s="76">
        <f>+'[5]Presupuesto 2020'!U209</f>
        <v>10392400.369999999</v>
      </c>
      <c r="E209" s="76">
        <f>+'[5]Programa I'!D209+'[5]Programa II'!D209+'[5]Programa III'!D209+'[5]Programa IV'!D209+'[5]Programa V'!D209</f>
        <v>7500000</v>
      </c>
      <c r="F209" s="89">
        <f t="shared" si="196"/>
        <v>17892400.369999997</v>
      </c>
      <c r="G209" s="89">
        <f>+'[5]Programa I'!F209+'[5]Programa II'!F209+'[5]Programa III'!F209+'[5]Programa IV'!F209+'[5]Programa V'!F209</f>
        <v>1914672</v>
      </c>
      <c r="H209" s="89">
        <f>+'[5]Total Programa'!U208</f>
        <v>10628644.800000001</v>
      </c>
      <c r="I209" s="89">
        <f t="shared" si="197"/>
        <v>7263755.5699999966</v>
      </c>
      <c r="J209" s="90">
        <f t="shared" si="200"/>
        <v>0.40596875879097027</v>
      </c>
      <c r="L209" s="89">
        <f>+'[5]Programa I'!K209+'[5]Programa II'!K209+'[5]Programa III'!K209+'[5]Programa IV'!K209+'[5]Programa V'!K209</f>
        <v>1914672</v>
      </c>
      <c r="M209" s="89">
        <f>+'[5]Programa I'!L209+'[5]Programa II'!L209+'[5]Programa III'!L209+'[5]Programa IV'!L209+'[5]Programa V'!L209</f>
        <v>8713972.8000000007</v>
      </c>
      <c r="N209" s="89">
        <f t="shared" si="198"/>
        <v>10628644.800000001</v>
      </c>
      <c r="O209" s="89">
        <f t="shared" si="199"/>
        <v>7263755.5699999966</v>
      </c>
      <c r="P209" s="47"/>
    </row>
    <row r="210" spans="1:574" hidden="1" x14ac:dyDescent="0.25">
      <c r="A210" s="44"/>
      <c r="B210" s="85" t="s">
        <v>464</v>
      </c>
      <c r="C210" s="107" t="s">
        <v>465</v>
      </c>
      <c r="D210" s="76">
        <f>+'[5]Presupuesto 2020'!U210</f>
        <v>4318915.24</v>
      </c>
      <c r="E210" s="76">
        <f>+'[5]Programa I'!D210+'[5]Programa II'!D210+'[5]Programa III'!D210+'[5]Programa IV'!D210+'[5]Programa V'!D210</f>
        <v>446240</v>
      </c>
      <c r="F210" s="89">
        <f t="shared" si="196"/>
        <v>4765155.24</v>
      </c>
      <c r="G210" s="89">
        <f>+'[5]Programa I'!F210+'[5]Programa II'!F210+'[5]Programa III'!F210+'[5]Programa IV'!F210+'[5]Programa V'!F210</f>
        <v>400585</v>
      </c>
      <c r="H210" s="89">
        <f>+'[5]Total Programa'!U209</f>
        <v>2534070.2000000002</v>
      </c>
      <c r="I210" s="89">
        <f t="shared" si="197"/>
        <v>2231085.04</v>
      </c>
      <c r="J210" s="90">
        <f t="shared" si="200"/>
        <v>0.46820825925494924</v>
      </c>
      <c r="L210" s="89">
        <f>+'[5]Programa I'!K210+'[5]Programa II'!K210+'[5]Programa III'!K210+'[5]Programa IV'!K210+'[5]Programa V'!K210</f>
        <v>400585</v>
      </c>
      <c r="M210" s="89">
        <f>+'[5]Programa I'!L210+'[5]Programa II'!L210+'[5]Programa III'!L210+'[5]Programa IV'!L210+'[5]Programa V'!L210</f>
        <v>2133485.2000000002</v>
      </c>
      <c r="N210" s="89">
        <f t="shared" si="198"/>
        <v>2534070.2000000002</v>
      </c>
      <c r="O210" s="89">
        <f t="shared" si="199"/>
        <v>2231085.04</v>
      </c>
      <c r="P210" s="47"/>
    </row>
    <row r="211" spans="1:574" hidden="1" x14ac:dyDescent="0.25">
      <c r="A211" s="44"/>
      <c r="B211" s="85" t="s">
        <v>466</v>
      </c>
      <c r="C211" s="107" t="s">
        <v>467</v>
      </c>
      <c r="D211" s="76">
        <f>+'[5]Presupuesto 2020'!U211</f>
        <v>2000000</v>
      </c>
      <c r="E211" s="76">
        <f>+'[5]Programa I'!D211+'[5]Programa II'!D211+'[5]Programa III'!D211+'[5]Programa IV'!D211+'[5]Programa V'!D211</f>
        <v>0</v>
      </c>
      <c r="F211" s="89">
        <f t="shared" si="196"/>
        <v>2000000</v>
      </c>
      <c r="G211" s="89">
        <f>+'[5]Programa I'!F211+'[5]Programa II'!F211+'[5]Programa III'!F211+'[5]Programa IV'!F211+'[5]Programa V'!F211</f>
        <v>0</v>
      </c>
      <c r="H211" s="89">
        <f>+'[5]Total Programa'!U210</f>
        <v>0</v>
      </c>
      <c r="I211" s="89">
        <f t="shared" si="197"/>
        <v>2000000</v>
      </c>
      <c r="J211" s="90">
        <f t="shared" si="200"/>
        <v>1</v>
      </c>
      <c r="L211" s="89">
        <f>+'[5]Programa I'!K211+'[5]Programa II'!K211+'[5]Programa III'!K211+'[5]Programa IV'!K211+'[5]Programa V'!K211</f>
        <v>0</v>
      </c>
      <c r="M211" s="89">
        <f>+'[5]Programa I'!L211+'[5]Programa II'!L211+'[5]Programa III'!L211+'[5]Programa IV'!L211+'[5]Programa V'!L211</f>
        <v>0</v>
      </c>
      <c r="N211" s="89">
        <f t="shared" si="198"/>
        <v>0</v>
      </c>
      <c r="O211" s="89">
        <f t="shared" si="199"/>
        <v>2000000</v>
      </c>
      <c r="P211" s="47"/>
    </row>
    <row r="212" spans="1:574" s="50" customFormat="1" hidden="1" x14ac:dyDescent="0.25">
      <c r="A212" s="44"/>
      <c r="B212" s="70" t="s">
        <v>468</v>
      </c>
      <c r="C212" s="108" t="s">
        <v>469</v>
      </c>
      <c r="D212" s="72">
        <f t="shared" ref="D212:I212" si="201">+D213</f>
        <v>950000</v>
      </c>
      <c r="E212" s="72">
        <f t="shared" si="201"/>
        <v>0</v>
      </c>
      <c r="F212" s="72">
        <f t="shared" si="201"/>
        <v>950000</v>
      </c>
      <c r="G212" s="72">
        <f t="shared" si="201"/>
        <v>0</v>
      </c>
      <c r="H212" s="72">
        <f t="shared" si="201"/>
        <v>0</v>
      </c>
      <c r="I212" s="72">
        <f t="shared" si="201"/>
        <v>950000</v>
      </c>
      <c r="J212" s="73">
        <f t="shared" si="200"/>
        <v>1</v>
      </c>
      <c r="K212" s="79"/>
      <c r="L212" s="72">
        <f>+L213</f>
        <v>0</v>
      </c>
      <c r="M212" s="72">
        <f>+M213</f>
        <v>0</v>
      </c>
      <c r="N212" s="72">
        <f>+N213</f>
        <v>0</v>
      </c>
      <c r="O212" s="72">
        <f>+O213</f>
        <v>950000</v>
      </c>
      <c r="P212" s="47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  <c r="GG212" s="128"/>
      <c r="GH212" s="128"/>
      <c r="GI212" s="128"/>
      <c r="GJ212" s="128"/>
      <c r="GK212" s="128"/>
      <c r="GL212" s="128"/>
      <c r="GM212" s="128"/>
      <c r="GN212" s="128"/>
      <c r="GO212" s="128"/>
      <c r="GP212" s="128"/>
      <c r="GQ212" s="128"/>
      <c r="GR212" s="128"/>
      <c r="GS212" s="128"/>
      <c r="GT212" s="128"/>
      <c r="GU212" s="128"/>
      <c r="GV212" s="128"/>
      <c r="GW212" s="128"/>
      <c r="GX212" s="128"/>
      <c r="GY212" s="128"/>
      <c r="GZ212" s="128"/>
      <c r="HA212" s="128"/>
      <c r="HB212" s="128"/>
      <c r="HC212" s="128"/>
      <c r="HD212" s="128"/>
      <c r="HE212" s="128"/>
      <c r="HF212" s="128"/>
      <c r="HG212" s="128"/>
      <c r="HH212" s="128"/>
      <c r="HI212" s="128"/>
      <c r="HJ212" s="128"/>
      <c r="HK212" s="128"/>
      <c r="HL212" s="128"/>
      <c r="HM212" s="128"/>
      <c r="HN212" s="128"/>
      <c r="HO212" s="128"/>
      <c r="HP212" s="128"/>
      <c r="HQ212" s="128"/>
      <c r="HR212" s="128"/>
      <c r="HS212" s="128"/>
      <c r="HT212" s="128"/>
      <c r="HU212" s="128"/>
      <c r="HV212" s="128"/>
      <c r="HW212" s="128"/>
      <c r="HX212" s="128"/>
      <c r="HY212" s="128"/>
      <c r="HZ212" s="128"/>
      <c r="IA212" s="128"/>
      <c r="IB212" s="128"/>
      <c r="IC212" s="128"/>
      <c r="ID212" s="128"/>
      <c r="IE212" s="128"/>
      <c r="IF212" s="128"/>
      <c r="IG212" s="128"/>
      <c r="IH212" s="128"/>
      <c r="II212" s="128"/>
      <c r="IJ212" s="128"/>
      <c r="IK212" s="128"/>
      <c r="IL212" s="128"/>
      <c r="IM212" s="128"/>
      <c r="IN212" s="128"/>
      <c r="IO212" s="128"/>
      <c r="IP212" s="128"/>
      <c r="IQ212" s="128"/>
      <c r="IR212" s="128"/>
      <c r="IS212" s="128"/>
      <c r="IT212" s="128"/>
      <c r="IU212" s="128"/>
      <c r="IV212" s="128"/>
      <c r="IW212" s="128"/>
      <c r="IX212" s="128"/>
      <c r="IY212" s="128"/>
      <c r="IZ212" s="128"/>
      <c r="JA212" s="128"/>
      <c r="JB212" s="128"/>
      <c r="JC212" s="128"/>
      <c r="JD212" s="128"/>
      <c r="JE212" s="128"/>
      <c r="JF212" s="128"/>
      <c r="JG212" s="128"/>
      <c r="JH212" s="128"/>
      <c r="JI212" s="128"/>
      <c r="JJ212" s="128"/>
      <c r="JK212" s="128"/>
      <c r="JL212" s="128"/>
      <c r="JM212" s="128"/>
      <c r="JN212" s="128"/>
      <c r="JO212" s="128"/>
      <c r="JP212" s="128"/>
      <c r="JQ212" s="128"/>
      <c r="JR212" s="128"/>
      <c r="JS212" s="128"/>
      <c r="JT212" s="128"/>
      <c r="JU212" s="128"/>
      <c r="JV212" s="128"/>
      <c r="JW212" s="128"/>
      <c r="JX212" s="128"/>
      <c r="JY212" s="128"/>
      <c r="JZ212" s="128"/>
      <c r="KA212" s="128"/>
      <c r="KB212" s="128"/>
      <c r="KC212" s="128"/>
      <c r="KD212" s="128"/>
      <c r="KE212" s="128"/>
      <c r="KF212" s="128"/>
      <c r="KG212" s="128"/>
      <c r="KH212" s="128"/>
      <c r="KI212" s="128"/>
      <c r="KJ212" s="128"/>
      <c r="KK212" s="128"/>
      <c r="KL212" s="128"/>
      <c r="KM212" s="128"/>
      <c r="KN212" s="128"/>
      <c r="KO212" s="128"/>
      <c r="KP212" s="128"/>
      <c r="KQ212" s="128"/>
      <c r="KR212" s="128"/>
      <c r="KS212" s="128"/>
      <c r="KT212" s="128"/>
      <c r="KU212" s="128"/>
      <c r="KV212" s="128"/>
      <c r="KW212" s="128"/>
      <c r="KX212" s="128"/>
      <c r="KY212" s="128"/>
      <c r="KZ212" s="128"/>
      <c r="LA212" s="128"/>
      <c r="LB212" s="128"/>
      <c r="LC212" s="128"/>
      <c r="LD212" s="128"/>
      <c r="LE212" s="128"/>
      <c r="LF212" s="128"/>
      <c r="LG212" s="128"/>
      <c r="LH212" s="128"/>
      <c r="LI212" s="128"/>
      <c r="LJ212" s="128"/>
      <c r="LK212" s="128"/>
      <c r="LL212" s="128"/>
      <c r="LM212" s="128"/>
      <c r="LN212" s="128"/>
      <c r="LO212" s="128"/>
      <c r="LP212" s="128"/>
      <c r="LQ212" s="128"/>
      <c r="LR212" s="128"/>
      <c r="LS212" s="128"/>
      <c r="LT212" s="128"/>
      <c r="LU212" s="128"/>
      <c r="LV212" s="128"/>
      <c r="LW212" s="128"/>
      <c r="LX212" s="128"/>
      <c r="LY212" s="128"/>
      <c r="LZ212" s="128"/>
      <c r="MA212" s="128"/>
      <c r="MB212" s="128"/>
      <c r="MC212" s="128"/>
      <c r="MD212" s="128"/>
      <c r="ME212" s="128"/>
      <c r="MF212" s="128"/>
      <c r="MG212" s="128"/>
      <c r="MH212" s="128"/>
      <c r="MI212" s="128"/>
      <c r="MJ212" s="128"/>
      <c r="MK212" s="128"/>
      <c r="ML212" s="128"/>
      <c r="MM212" s="128"/>
      <c r="MN212" s="128"/>
      <c r="MO212" s="128"/>
      <c r="MP212" s="128"/>
      <c r="MQ212" s="128"/>
      <c r="MR212" s="128"/>
      <c r="MS212" s="128"/>
      <c r="MT212" s="128"/>
      <c r="MU212" s="128"/>
      <c r="MV212" s="128"/>
      <c r="MW212" s="128"/>
      <c r="MX212" s="128"/>
      <c r="MY212" s="128"/>
      <c r="MZ212" s="128"/>
      <c r="NA212" s="128"/>
      <c r="NB212" s="128"/>
      <c r="NC212" s="128"/>
      <c r="ND212" s="128"/>
      <c r="NE212" s="128"/>
      <c r="NF212" s="128"/>
      <c r="NG212" s="128"/>
      <c r="NH212" s="128"/>
      <c r="NI212" s="128"/>
      <c r="NJ212" s="128"/>
      <c r="NK212" s="128"/>
      <c r="NL212" s="128"/>
      <c r="NM212" s="128"/>
      <c r="NN212" s="128"/>
      <c r="NO212" s="128"/>
      <c r="NP212" s="128"/>
      <c r="NQ212" s="128"/>
      <c r="NR212" s="128"/>
      <c r="NS212" s="128"/>
      <c r="NT212" s="128"/>
      <c r="NU212" s="128"/>
      <c r="NV212" s="128"/>
      <c r="NW212" s="128"/>
      <c r="NX212" s="128"/>
      <c r="NY212" s="128"/>
      <c r="NZ212" s="128"/>
      <c r="OA212" s="128"/>
      <c r="OB212" s="128"/>
      <c r="OC212" s="128"/>
      <c r="OD212" s="128"/>
      <c r="OE212" s="128"/>
      <c r="OF212" s="128"/>
      <c r="OG212" s="128"/>
      <c r="OH212" s="128"/>
      <c r="OI212" s="128"/>
      <c r="OJ212" s="128"/>
      <c r="OK212" s="128"/>
      <c r="OL212" s="128"/>
      <c r="OM212" s="128"/>
      <c r="ON212" s="128"/>
      <c r="OO212" s="128"/>
      <c r="OP212" s="128"/>
      <c r="OQ212" s="128"/>
      <c r="OR212" s="128"/>
      <c r="OS212" s="128"/>
      <c r="OT212" s="128"/>
      <c r="OU212" s="128"/>
      <c r="OV212" s="128"/>
      <c r="OW212" s="128"/>
      <c r="OX212" s="128"/>
      <c r="OY212" s="128"/>
      <c r="OZ212" s="128"/>
      <c r="PA212" s="128"/>
      <c r="PB212" s="128"/>
      <c r="PC212" s="128"/>
      <c r="PD212" s="128"/>
      <c r="PE212" s="128"/>
      <c r="PF212" s="128"/>
      <c r="PG212" s="128"/>
      <c r="PH212" s="128"/>
      <c r="PI212" s="128"/>
      <c r="PJ212" s="128"/>
      <c r="PK212" s="128"/>
      <c r="PL212" s="128"/>
      <c r="PM212" s="128"/>
      <c r="PN212" s="128"/>
      <c r="PO212" s="128"/>
      <c r="PP212" s="128"/>
      <c r="PQ212" s="128"/>
      <c r="PR212" s="128"/>
      <c r="PS212" s="128"/>
      <c r="PT212" s="128"/>
      <c r="PU212" s="128"/>
      <c r="PV212" s="128"/>
      <c r="PW212" s="128"/>
      <c r="PX212" s="128"/>
      <c r="PY212" s="128"/>
      <c r="PZ212" s="128"/>
      <c r="QA212" s="128"/>
      <c r="QB212" s="128"/>
      <c r="QC212" s="128"/>
      <c r="QD212" s="128"/>
      <c r="QE212" s="128"/>
      <c r="QF212" s="128"/>
      <c r="QG212" s="128"/>
      <c r="QH212" s="128"/>
      <c r="QI212" s="128"/>
      <c r="QJ212" s="128"/>
      <c r="QK212" s="128"/>
      <c r="QL212" s="128"/>
      <c r="QM212" s="128"/>
      <c r="QN212" s="128"/>
      <c r="QO212" s="128"/>
      <c r="QP212" s="128"/>
      <c r="QQ212" s="128"/>
      <c r="QR212" s="128"/>
      <c r="QS212" s="128"/>
      <c r="QT212" s="128"/>
      <c r="QU212" s="128"/>
      <c r="QV212" s="128"/>
      <c r="QW212" s="128"/>
      <c r="QX212" s="128"/>
      <c r="QY212" s="128"/>
      <c r="QZ212" s="128"/>
      <c r="RA212" s="128"/>
      <c r="RB212" s="128"/>
      <c r="RC212" s="128"/>
      <c r="RD212" s="128"/>
      <c r="RE212" s="128"/>
      <c r="RF212" s="128"/>
      <c r="RG212" s="128"/>
      <c r="RH212" s="128"/>
      <c r="RI212" s="128"/>
      <c r="RJ212" s="128"/>
      <c r="RK212" s="128"/>
      <c r="RL212" s="128"/>
      <c r="RM212" s="128"/>
      <c r="RN212" s="128"/>
      <c r="RO212" s="128"/>
      <c r="RP212" s="128"/>
      <c r="RQ212" s="128"/>
      <c r="RR212" s="128"/>
      <c r="RS212" s="128"/>
      <c r="RT212" s="128"/>
      <c r="RU212" s="128"/>
      <c r="RV212" s="128"/>
      <c r="RW212" s="128"/>
      <c r="RX212" s="128"/>
      <c r="RY212" s="128"/>
      <c r="RZ212" s="128"/>
      <c r="SA212" s="128"/>
      <c r="SB212" s="128"/>
      <c r="SC212" s="128"/>
      <c r="SD212" s="128"/>
      <c r="SE212" s="128"/>
      <c r="SF212" s="128"/>
      <c r="SG212" s="128"/>
      <c r="SH212" s="128"/>
      <c r="SI212" s="128"/>
      <c r="SJ212" s="128"/>
      <c r="SK212" s="128"/>
      <c r="SL212" s="128"/>
      <c r="SM212" s="128"/>
      <c r="SN212" s="128"/>
      <c r="SO212" s="128"/>
      <c r="SP212" s="128"/>
      <c r="SQ212" s="128"/>
      <c r="SR212" s="128"/>
      <c r="SS212" s="128"/>
      <c r="ST212" s="128"/>
      <c r="SU212" s="128"/>
      <c r="SV212" s="128"/>
      <c r="SW212" s="128"/>
      <c r="SX212" s="128"/>
      <c r="SY212" s="128"/>
      <c r="SZ212" s="128"/>
      <c r="TA212" s="128"/>
      <c r="TB212" s="128"/>
      <c r="TC212" s="128"/>
      <c r="TD212" s="128"/>
      <c r="TE212" s="128"/>
      <c r="TF212" s="128"/>
      <c r="TG212" s="128"/>
      <c r="TH212" s="128"/>
      <c r="TI212" s="128"/>
      <c r="TJ212" s="128"/>
      <c r="TK212" s="128"/>
      <c r="TL212" s="128"/>
      <c r="TM212" s="128"/>
      <c r="TN212" s="128"/>
      <c r="TO212" s="128"/>
      <c r="TP212" s="128"/>
      <c r="TQ212" s="128"/>
      <c r="TR212" s="128"/>
      <c r="TS212" s="128"/>
      <c r="TT212" s="128"/>
      <c r="TU212" s="128"/>
      <c r="TV212" s="128"/>
      <c r="TW212" s="128"/>
      <c r="TX212" s="128"/>
      <c r="TY212" s="128"/>
      <c r="TZ212" s="128"/>
      <c r="UA212" s="128"/>
      <c r="UB212" s="128"/>
      <c r="UC212" s="128"/>
      <c r="UD212" s="128"/>
      <c r="UE212" s="128"/>
      <c r="UF212" s="128"/>
      <c r="UG212" s="128"/>
      <c r="UH212" s="128"/>
      <c r="UI212" s="128"/>
      <c r="UJ212" s="128"/>
      <c r="UK212" s="128"/>
      <c r="UL212" s="128"/>
      <c r="UM212" s="128"/>
      <c r="UN212" s="128"/>
      <c r="UO212" s="128"/>
      <c r="UP212" s="128"/>
      <c r="UQ212" s="128"/>
      <c r="UR212" s="128"/>
      <c r="US212" s="128"/>
      <c r="UT212" s="128"/>
      <c r="UU212" s="128"/>
      <c r="UV212" s="128"/>
      <c r="UW212" s="128"/>
      <c r="UX212" s="128"/>
      <c r="UY212" s="128"/>
      <c r="UZ212" s="128"/>
      <c r="VA212" s="128"/>
      <c r="VB212" s="128"/>
    </row>
    <row r="213" spans="1:574" hidden="1" x14ac:dyDescent="0.25">
      <c r="A213" s="44"/>
      <c r="B213" s="85" t="s">
        <v>470</v>
      </c>
      <c r="C213" s="75" t="s">
        <v>471</v>
      </c>
      <c r="D213" s="76">
        <f>+'[5]Presupuesto 2020'!U213</f>
        <v>950000</v>
      </c>
      <c r="E213" s="76">
        <f>+'[5]Programa I'!D213+'[5]Programa II'!D213+'[5]Programa III'!D213+'[5]Programa IV'!D213+'[5]Programa V'!D213</f>
        <v>0</v>
      </c>
      <c r="F213" s="89">
        <f>SUM(D213:E213)</f>
        <v>950000</v>
      </c>
      <c r="G213" s="89">
        <f>+'[5]Programa I'!F213+'[5]Programa II'!F213+'[5]Programa III'!F213+'[5]Programa IV'!F213+'[5]Programa V'!F213</f>
        <v>0</v>
      </c>
      <c r="H213" s="89">
        <f>+'[5]Total Programa'!U212</f>
        <v>0</v>
      </c>
      <c r="I213" s="89">
        <f>+F213-H213</f>
        <v>950000</v>
      </c>
      <c r="J213" s="90">
        <f t="shared" si="200"/>
        <v>1</v>
      </c>
      <c r="L213" s="89">
        <f>+'[5]Programa I'!K213+'[5]Programa II'!K213+'[5]Programa III'!K213+'[5]Programa IV'!K213+'[5]Programa V'!K213</f>
        <v>0</v>
      </c>
      <c r="M213" s="89">
        <f>+'[5]Programa I'!L213+'[5]Programa II'!L213+'[5]Programa III'!L213+'[5]Programa IV'!L213+'[5]Programa V'!L213</f>
        <v>0</v>
      </c>
      <c r="N213" s="89">
        <f>SUM(L213:M213)</f>
        <v>0</v>
      </c>
      <c r="O213" s="89">
        <f>+F213-N213</f>
        <v>950000</v>
      </c>
      <c r="P213" s="47"/>
    </row>
    <row r="214" spans="1:574" x14ac:dyDescent="0.25">
      <c r="B214" s="70">
        <v>6.05</v>
      </c>
      <c r="C214" s="148" t="s">
        <v>472</v>
      </c>
      <c r="D214" s="72">
        <f>+D215</f>
        <v>2209645895.1799998</v>
      </c>
      <c r="E214" s="72">
        <f>+E215</f>
        <v>0</v>
      </c>
      <c r="F214" s="144">
        <f t="shared" ref="F214:O214" si="202">+F215</f>
        <v>2209645895.1799998</v>
      </c>
      <c r="G214" s="144">
        <f t="shared" si="202"/>
        <v>109158380.40000001</v>
      </c>
      <c r="H214" s="144">
        <f t="shared" si="202"/>
        <v>497056110.66000009</v>
      </c>
      <c r="I214" s="72">
        <f t="shared" si="202"/>
        <v>1712589784.5199997</v>
      </c>
      <c r="J214" s="73">
        <f t="shared" si="200"/>
        <v>0.77505168961947657</v>
      </c>
      <c r="K214" s="79"/>
      <c r="L214" s="72">
        <f t="shared" si="202"/>
        <v>109158380.40000001</v>
      </c>
      <c r="M214" s="72">
        <f t="shared" si="202"/>
        <v>387897730.26000005</v>
      </c>
      <c r="N214" s="72">
        <f t="shared" si="202"/>
        <v>497056110.66000009</v>
      </c>
      <c r="O214" s="72">
        <f t="shared" si="202"/>
        <v>1712589784.5199997</v>
      </c>
      <c r="P214" s="47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</row>
    <row r="215" spans="1:574" s="50" customFormat="1" hidden="1" x14ac:dyDescent="0.25">
      <c r="A215" s="44"/>
      <c r="B215" s="87" t="s">
        <v>473</v>
      </c>
      <c r="C215" s="50" t="s">
        <v>474</v>
      </c>
      <c r="D215" s="72">
        <f>SUM(D216:D224)</f>
        <v>2209645895.1799998</v>
      </c>
      <c r="E215" s="72">
        <f>SUM(E216:E224)</f>
        <v>0</v>
      </c>
      <c r="F215" s="72">
        <f t="shared" ref="F215:I215" si="203">SUM(F216:F224)</f>
        <v>2209645895.1799998</v>
      </c>
      <c r="G215" s="72">
        <f t="shared" si="203"/>
        <v>109158380.40000001</v>
      </c>
      <c r="H215" s="72">
        <f t="shared" si="203"/>
        <v>497056110.66000009</v>
      </c>
      <c r="I215" s="72">
        <f t="shared" si="203"/>
        <v>1712589784.5199997</v>
      </c>
      <c r="J215" s="73">
        <f t="shared" si="200"/>
        <v>0.77505168961947657</v>
      </c>
      <c r="K215" s="79"/>
      <c r="L215" s="72">
        <f t="shared" ref="L215:O215" si="204">SUM(L216:L224)</f>
        <v>109158380.40000001</v>
      </c>
      <c r="M215" s="72">
        <f t="shared" si="204"/>
        <v>387897730.26000005</v>
      </c>
      <c r="N215" s="72">
        <f t="shared" si="204"/>
        <v>497056110.66000009</v>
      </c>
      <c r="O215" s="72">
        <f t="shared" si="204"/>
        <v>1712589784.5199997</v>
      </c>
      <c r="P215" s="47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  <c r="GG215" s="128"/>
      <c r="GH215" s="128"/>
      <c r="GI215" s="128"/>
      <c r="GJ215" s="128"/>
      <c r="GK215" s="128"/>
      <c r="GL215" s="128"/>
      <c r="GM215" s="128"/>
      <c r="GN215" s="128"/>
      <c r="GO215" s="128"/>
      <c r="GP215" s="128"/>
      <c r="GQ215" s="128"/>
      <c r="GR215" s="128"/>
      <c r="GS215" s="128"/>
      <c r="GT215" s="128"/>
      <c r="GU215" s="128"/>
      <c r="GV215" s="128"/>
      <c r="GW215" s="128"/>
      <c r="GX215" s="128"/>
      <c r="GY215" s="128"/>
      <c r="GZ215" s="128"/>
      <c r="HA215" s="128"/>
      <c r="HB215" s="128"/>
      <c r="HC215" s="128"/>
      <c r="HD215" s="128"/>
      <c r="HE215" s="128"/>
      <c r="HF215" s="128"/>
      <c r="HG215" s="128"/>
      <c r="HH215" s="128"/>
      <c r="HI215" s="128"/>
      <c r="HJ215" s="128"/>
      <c r="HK215" s="128"/>
      <c r="HL215" s="128"/>
      <c r="HM215" s="128"/>
      <c r="HN215" s="128"/>
      <c r="HO215" s="128"/>
      <c r="HP215" s="128"/>
      <c r="HQ215" s="128"/>
      <c r="HR215" s="128"/>
      <c r="HS215" s="128"/>
      <c r="HT215" s="128"/>
      <c r="HU215" s="128"/>
      <c r="HV215" s="128"/>
      <c r="HW215" s="128"/>
      <c r="HX215" s="128"/>
      <c r="HY215" s="128"/>
      <c r="HZ215" s="128"/>
      <c r="IA215" s="128"/>
      <c r="IB215" s="128"/>
      <c r="IC215" s="128"/>
      <c r="ID215" s="128"/>
      <c r="IE215" s="128"/>
      <c r="IF215" s="128"/>
      <c r="IG215" s="128"/>
      <c r="IH215" s="128"/>
      <c r="II215" s="128"/>
      <c r="IJ215" s="128"/>
      <c r="IK215" s="128"/>
      <c r="IL215" s="128"/>
      <c r="IM215" s="128"/>
      <c r="IN215" s="128"/>
      <c r="IO215" s="128"/>
      <c r="IP215" s="128"/>
      <c r="IQ215" s="128"/>
      <c r="IR215" s="128"/>
      <c r="IS215" s="128"/>
      <c r="IT215" s="128"/>
      <c r="IU215" s="128"/>
      <c r="IV215" s="128"/>
      <c r="IW215" s="128"/>
      <c r="IX215" s="128"/>
      <c r="IY215" s="128"/>
      <c r="IZ215" s="128"/>
      <c r="JA215" s="128"/>
      <c r="JB215" s="128"/>
      <c r="JC215" s="128"/>
      <c r="JD215" s="128"/>
      <c r="JE215" s="128"/>
      <c r="JF215" s="128"/>
      <c r="JG215" s="128"/>
      <c r="JH215" s="128"/>
      <c r="JI215" s="128"/>
      <c r="JJ215" s="128"/>
      <c r="JK215" s="128"/>
      <c r="JL215" s="128"/>
      <c r="JM215" s="128"/>
      <c r="JN215" s="128"/>
      <c r="JO215" s="128"/>
      <c r="JP215" s="128"/>
      <c r="JQ215" s="128"/>
      <c r="JR215" s="128"/>
      <c r="JS215" s="128"/>
      <c r="JT215" s="128"/>
      <c r="JU215" s="128"/>
      <c r="JV215" s="128"/>
      <c r="JW215" s="128"/>
      <c r="JX215" s="128"/>
      <c r="JY215" s="128"/>
      <c r="JZ215" s="128"/>
      <c r="KA215" s="128"/>
      <c r="KB215" s="128"/>
      <c r="KC215" s="128"/>
      <c r="KD215" s="128"/>
      <c r="KE215" s="128"/>
      <c r="KF215" s="128"/>
      <c r="KG215" s="128"/>
      <c r="KH215" s="128"/>
      <c r="KI215" s="128"/>
      <c r="KJ215" s="128"/>
      <c r="KK215" s="128"/>
      <c r="KL215" s="128"/>
      <c r="KM215" s="128"/>
      <c r="KN215" s="128"/>
      <c r="KO215" s="128"/>
      <c r="KP215" s="128"/>
      <c r="KQ215" s="128"/>
      <c r="KR215" s="128"/>
      <c r="KS215" s="128"/>
      <c r="KT215" s="128"/>
      <c r="KU215" s="128"/>
      <c r="KV215" s="128"/>
      <c r="KW215" s="128"/>
      <c r="KX215" s="128"/>
      <c r="KY215" s="128"/>
      <c r="KZ215" s="128"/>
      <c r="LA215" s="128"/>
      <c r="LB215" s="128"/>
      <c r="LC215" s="128"/>
      <c r="LD215" s="128"/>
      <c r="LE215" s="128"/>
      <c r="LF215" s="128"/>
      <c r="LG215" s="128"/>
      <c r="LH215" s="128"/>
      <c r="LI215" s="128"/>
      <c r="LJ215" s="128"/>
      <c r="LK215" s="128"/>
      <c r="LL215" s="128"/>
      <c r="LM215" s="128"/>
      <c r="LN215" s="128"/>
      <c r="LO215" s="128"/>
      <c r="LP215" s="128"/>
      <c r="LQ215" s="128"/>
      <c r="LR215" s="128"/>
      <c r="LS215" s="128"/>
      <c r="LT215" s="128"/>
      <c r="LU215" s="128"/>
      <c r="LV215" s="128"/>
      <c r="LW215" s="128"/>
      <c r="LX215" s="128"/>
      <c r="LY215" s="128"/>
      <c r="LZ215" s="128"/>
      <c r="MA215" s="128"/>
      <c r="MB215" s="128"/>
      <c r="MC215" s="128"/>
      <c r="MD215" s="128"/>
      <c r="ME215" s="128"/>
      <c r="MF215" s="128"/>
      <c r="MG215" s="128"/>
      <c r="MH215" s="128"/>
      <c r="MI215" s="128"/>
      <c r="MJ215" s="128"/>
      <c r="MK215" s="128"/>
      <c r="ML215" s="128"/>
      <c r="MM215" s="128"/>
      <c r="MN215" s="128"/>
      <c r="MO215" s="128"/>
      <c r="MP215" s="128"/>
      <c r="MQ215" s="128"/>
      <c r="MR215" s="128"/>
      <c r="MS215" s="128"/>
      <c r="MT215" s="128"/>
      <c r="MU215" s="128"/>
      <c r="MV215" s="128"/>
      <c r="MW215" s="128"/>
      <c r="MX215" s="128"/>
      <c r="MY215" s="128"/>
      <c r="MZ215" s="128"/>
      <c r="NA215" s="128"/>
      <c r="NB215" s="128"/>
      <c r="NC215" s="128"/>
      <c r="ND215" s="128"/>
      <c r="NE215" s="128"/>
      <c r="NF215" s="128"/>
      <c r="NG215" s="128"/>
      <c r="NH215" s="128"/>
      <c r="NI215" s="128"/>
      <c r="NJ215" s="128"/>
      <c r="NK215" s="128"/>
      <c r="NL215" s="128"/>
      <c r="NM215" s="128"/>
      <c r="NN215" s="128"/>
      <c r="NO215" s="128"/>
      <c r="NP215" s="128"/>
      <c r="NQ215" s="128"/>
      <c r="NR215" s="128"/>
      <c r="NS215" s="128"/>
      <c r="NT215" s="128"/>
      <c r="NU215" s="128"/>
      <c r="NV215" s="128"/>
      <c r="NW215" s="128"/>
      <c r="NX215" s="128"/>
      <c r="NY215" s="128"/>
      <c r="NZ215" s="128"/>
      <c r="OA215" s="128"/>
      <c r="OB215" s="128"/>
      <c r="OC215" s="128"/>
      <c r="OD215" s="128"/>
      <c r="OE215" s="128"/>
      <c r="OF215" s="128"/>
      <c r="OG215" s="128"/>
      <c r="OH215" s="128"/>
      <c r="OI215" s="128"/>
      <c r="OJ215" s="128"/>
      <c r="OK215" s="128"/>
      <c r="OL215" s="128"/>
      <c r="OM215" s="128"/>
      <c r="ON215" s="128"/>
      <c r="OO215" s="128"/>
      <c r="OP215" s="128"/>
      <c r="OQ215" s="128"/>
      <c r="OR215" s="128"/>
      <c r="OS215" s="128"/>
      <c r="OT215" s="128"/>
      <c r="OU215" s="128"/>
      <c r="OV215" s="128"/>
      <c r="OW215" s="128"/>
      <c r="OX215" s="128"/>
      <c r="OY215" s="128"/>
      <c r="OZ215" s="128"/>
      <c r="PA215" s="128"/>
      <c r="PB215" s="128"/>
      <c r="PC215" s="128"/>
      <c r="PD215" s="128"/>
      <c r="PE215" s="128"/>
      <c r="PF215" s="128"/>
      <c r="PG215" s="128"/>
      <c r="PH215" s="128"/>
      <c r="PI215" s="128"/>
      <c r="PJ215" s="128"/>
      <c r="PK215" s="128"/>
      <c r="PL215" s="128"/>
      <c r="PM215" s="128"/>
      <c r="PN215" s="128"/>
      <c r="PO215" s="128"/>
      <c r="PP215" s="128"/>
      <c r="PQ215" s="128"/>
      <c r="PR215" s="128"/>
      <c r="PS215" s="128"/>
      <c r="PT215" s="128"/>
      <c r="PU215" s="128"/>
      <c r="PV215" s="128"/>
      <c r="PW215" s="128"/>
      <c r="PX215" s="128"/>
      <c r="PY215" s="128"/>
      <c r="PZ215" s="128"/>
      <c r="QA215" s="128"/>
      <c r="QB215" s="128"/>
      <c r="QC215" s="128"/>
      <c r="QD215" s="128"/>
      <c r="QE215" s="128"/>
      <c r="QF215" s="128"/>
      <c r="QG215" s="128"/>
      <c r="QH215" s="128"/>
      <c r="QI215" s="128"/>
      <c r="QJ215" s="128"/>
      <c r="QK215" s="128"/>
      <c r="QL215" s="128"/>
      <c r="QM215" s="128"/>
      <c r="QN215" s="128"/>
      <c r="QO215" s="128"/>
      <c r="QP215" s="128"/>
      <c r="QQ215" s="128"/>
      <c r="QR215" s="128"/>
      <c r="QS215" s="128"/>
      <c r="QT215" s="128"/>
      <c r="QU215" s="128"/>
      <c r="QV215" s="128"/>
      <c r="QW215" s="128"/>
      <c r="QX215" s="128"/>
      <c r="QY215" s="128"/>
      <c r="QZ215" s="128"/>
      <c r="RA215" s="128"/>
      <c r="RB215" s="128"/>
      <c r="RC215" s="128"/>
      <c r="RD215" s="128"/>
      <c r="RE215" s="128"/>
      <c r="RF215" s="128"/>
      <c r="RG215" s="128"/>
      <c r="RH215" s="128"/>
      <c r="RI215" s="128"/>
      <c r="RJ215" s="128"/>
      <c r="RK215" s="128"/>
      <c r="RL215" s="128"/>
      <c r="RM215" s="128"/>
      <c r="RN215" s="128"/>
      <c r="RO215" s="128"/>
      <c r="RP215" s="128"/>
      <c r="RQ215" s="128"/>
      <c r="RR215" s="128"/>
      <c r="RS215" s="128"/>
      <c r="RT215" s="128"/>
      <c r="RU215" s="128"/>
      <c r="RV215" s="128"/>
      <c r="RW215" s="128"/>
      <c r="RX215" s="128"/>
      <c r="RY215" s="128"/>
      <c r="RZ215" s="128"/>
      <c r="SA215" s="128"/>
      <c r="SB215" s="128"/>
      <c r="SC215" s="128"/>
      <c r="SD215" s="128"/>
      <c r="SE215" s="128"/>
      <c r="SF215" s="128"/>
      <c r="SG215" s="128"/>
      <c r="SH215" s="128"/>
      <c r="SI215" s="128"/>
      <c r="SJ215" s="128"/>
      <c r="SK215" s="128"/>
      <c r="SL215" s="128"/>
      <c r="SM215" s="128"/>
      <c r="SN215" s="128"/>
      <c r="SO215" s="128"/>
      <c r="SP215" s="128"/>
      <c r="SQ215" s="128"/>
      <c r="SR215" s="128"/>
      <c r="SS215" s="128"/>
      <c r="ST215" s="128"/>
      <c r="SU215" s="128"/>
      <c r="SV215" s="128"/>
      <c r="SW215" s="128"/>
      <c r="SX215" s="128"/>
      <c r="SY215" s="128"/>
      <c r="SZ215" s="128"/>
      <c r="TA215" s="128"/>
      <c r="TB215" s="128"/>
      <c r="TC215" s="128"/>
      <c r="TD215" s="128"/>
      <c r="TE215" s="128"/>
      <c r="TF215" s="128"/>
      <c r="TG215" s="128"/>
      <c r="TH215" s="128"/>
      <c r="TI215" s="128"/>
      <c r="TJ215" s="128"/>
      <c r="TK215" s="128"/>
      <c r="TL215" s="128"/>
      <c r="TM215" s="128"/>
      <c r="TN215" s="128"/>
      <c r="TO215" s="128"/>
      <c r="TP215" s="128"/>
      <c r="TQ215" s="128"/>
      <c r="TR215" s="128"/>
      <c r="TS215" s="128"/>
      <c r="TT215" s="128"/>
      <c r="TU215" s="128"/>
      <c r="TV215" s="128"/>
      <c r="TW215" s="128"/>
      <c r="TX215" s="128"/>
      <c r="TY215" s="128"/>
      <c r="TZ215" s="128"/>
      <c r="UA215" s="128"/>
      <c r="UB215" s="128"/>
      <c r="UC215" s="128"/>
      <c r="UD215" s="128"/>
      <c r="UE215" s="128"/>
      <c r="UF215" s="128"/>
      <c r="UG215" s="128"/>
      <c r="UH215" s="128"/>
      <c r="UI215" s="128"/>
      <c r="UJ215" s="128"/>
      <c r="UK215" s="128"/>
      <c r="UL215" s="128"/>
      <c r="UM215" s="128"/>
      <c r="UN215" s="128"/>
      <c r="UO215" s="128"/>
      <c r="UP215" s="128"/>
      <c r="UQ215" s="128"/>
      <c r="UR215" s="128"/>
      <c r="US215" s="128"/>
      <c r="UT215" s="128"/>
      <c r="UU215" s="128"/>
      <c r="UV215" s="128"/>
      <c r="UW215" s="128"/>
      <c r="UX215" s="128"/>
      <c r="UY215" s="128"/>
      <c r="UZ215" s="128"/>
      <c r="VA215" s="128"/>
      <c r="VB215" s="128"/>
    </row>
    <row r="216" spans="1:574" hidden="1" x14ac:dyDescent="0.25">
      <c r="A216" s="44"/>
      <c r="B216" s="85" t="s">
        <v>475</v>
      </c>
      <c r="C216" s="75" t="s">
        <v>476</v>
      </c>
      <c r="D216" s="76">
        <f>+'[5]Presupuesto 2020'!U216</f>
        <v>983359913.05999994</v>
      </c>
      <c r="E216" s="76">
        <f>+'[5]Programa I'!D216+'[5]Programa II'!D216+'[5]Programa III'!D216+'[5]Programa IV'!D216+'[5]Programa V'!D216</f>
        <v>0</v>
      </c>
      <c r="F216" s="89">
        <f t="shared" ref="F216:F224" si="205">SUM(D216:E216)</f>
        <v>983359913.05999994</v>
      </c>
      <c r="G216" s="89">
        <f>+'[5]Programa I'!F216+'[5]Programa II'!F216+'[5]Programa III'!F216+'[5]Programa IV'!F216+'[5]Programa V'!F216</f>
        <v>23620020.109999999</v>
      </c>
      <c r="H216" s="89">
        <f>+'[5]Total Programa'!U215</f>
        <v>174056103.36000001</v>
      </c>
      <c r="I216" s="89">
        <f t="shared" ref="I216:I224" si="206">+F216-H216</f>
        <v>809303809.69999993</v>
      </c>
      <c r="J216" s="90">
        <f t="shared" si="200"/>
        <v>0.82299857758246864</v>
      </c>
      <c r="L216" s="89">
        <f>+'[5]Programa I'!K216+'[5]Programa II'!K216+'[5]Programa III'!K216+'[5]Programa IV'!K216+'[5]Programa V'!K216</f>
        <v>23620020.109999999</v>
      </c>
      <c r="M216" s="89">
        <f>+'[5]Programa I'!L216+'[5]Programa II'!L216+'[5]Programa III'!L216+'[5]Programa IV'!L216+'[5]Programa V'!L216</f>
        <v>150436083.25</v>
      </c>
      <c r="N216" s="89">
        <f t="shared" ref="N216:N224" si="207">SUM(L216:M216)</f>
        <v>174056103.36000001</v>
      </c>
      <c r="O216" s="89">
        <f t="shared" ref="O216:O224" si="208">+F216-N216</f>
        <v>809303809.69999993</v>
      </c>
      <c r="P216" s="47"/>
    </row>
    <row r="217" spans="1:574" hidden="1" x14ac:dyDescent="0.25">
      <c r="A217" s="44"/>
      <c r="B217" s="85" t="s">
        <v>477</v>
      </c>
      <c r="C217" s="91" t="s">
        <v>478</v>
      </c>
      <c r="D217" s="76">
        <f>+'[5]Presupuesto 2020'!U217</f>
        <v>638527066.40999997</v>
      </c>
      <c r="E217" s="76">
        <f>+'[5]Programa I'!D217+'[5]Programa II'!D217+'[5]Programa III'!D217+'[5]Programa IV'!D217+'[5]Programa V'!D217</f>
        <v>0</v>
      </c>
      <c r="F217" s="89">
        <f t="shared" si="205"/>
        <v>638527066.40999997</v>
      </c>
      <c r="G217" s="89">
        <f>+'[5]Programa I'!F217+'[5]Programa II'!F217+'[5]Programa III'!F217+'[5]Programa IV'!F217+'[5]Programa V'!F217</f>
        <v>72101485.790000007</v>
      </c>
      <c r="H217" s="89">
        <f>+'[5]Total Programa'!U216</f>
        <v>230483862.71000004</v>
      </c>
      <c r="I217" s="89">
        <f t="shared" si="206"/>
        <v>408043203.69999993</v>
      </c>
      <c r="J217" s="90">
        <f t="shared" si="200"/>
        <v>0.639038225887819</v>
      </c>
      <c r="L217" s="89">
        <f>+'[5]Programa I'!K217+'[5]Programa II'!K217+'[5]Programa III'!K217+'[5]Programa IV'!K217+'[5]Programa V'!K217</f>
        <v>72101485.790000007</v>
      </c>
      <c r="M217" s="89">
        <f>+'[5]Programa I'!L217+'[5]Programa II'!L217+'[5]Programa III'!L217+'[5]Programa IV'!L217+'[5]Programa V'!L217</f>
        <v>158382376.92000002</v>
      </c>
      <c r="N217" s="89">
        <f t="shared" si="207"/>
        <v>230483862.71000004</v>
      </c>
      <c r="O217" s="89">
        <f t="shared" si="208"/>
        <v>408043203.69999993</v>
      </c>
      <c r="P217" s="47"/>
    </row>
    <row r="218" spans="1:574" hidden="1" x14ac:dyDescent="0.25">
      <c r="A218" s="44"/>
      <c r="B218" s="85" t="s">
        <v>479</v>
      </c>
      <c r="C218" s="107" t="s">
        <v>480</v>
      </c>
      <c r="D218" s="76">
        <f>+'[5]Presupuesto 2020'!U218</f>
        <v>0</v>
      </c>
      <c r="E218" s="76">
        <f>+'[5]Programa I'!D218+'[5]Programa II'!D218+'[5]Programa III'!D218+'[5]Programa IV'!D218+'[5]Programa V'!D218</f>
        <v>0</v>
      </c>
      <c r="F218" s="89">
        <f t="shared" si="205"/>
        <v>0</v>
      </c>
      <c r="G218" s="89">
        <f>+'[5]Programa I'!F218+'[5]Programa II'!F218+'[5]Programa III'!F218+'[5]Programa IV'!F218+'[5]Programa V'!F218</f>
        <v>0</v>
      </c>
      <c r="H218" s="89">
        <f>+'[5]Total Programa'!U217</f>
        <v>0</v>
      </c>
      <c r="I218" s="89">
        <f t="shared" si="206"/>
        <v>0</v>
      </c>
      <c r="J218" s="90">
        <f t="shared" si="200"/>
        <v>0</v>
      </c>
      <c r="K218" s="44"/>
      <c r="L218" s="89">
        <f>+'[5]Programa I'!K218+'[5]Programa II'!K218+'[5]Programa III'!K218+'[5]Programa IV'!K218+'[5]Programa V'!K218</f>
        <v>0</v>
      </c>
      <c r="M218" s="89">
        <f>+'[5]Programa I'!L218+'[5]Programa II'!L218+'[5]Programa III'!L218+'[5]Programa IV'!L218+'[5]Programa V'!L218</f>
        <v>0</v>
      </c>
      <c r="N218" s="89">
        <f t="shared" si="207"/>
        <v>0</v>
      </c>
      <c r="O218" s="89">
        <f t="shared" si="208"/>
        <v>0</v>
      </c>
      <c r="P218" s="47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  <c r="FW218" s="44"/>
      <c r="FX218" s="44"/>
      <c r="FY218" s="44"/>
      <c r="FZ218" s="44"/>
      <c r="GA218" s="44"/>
      <c r="GB218" s="44"/>
      <c r="GC218" s="44"/>
      <c r="GD218" s="44"/>
      <c r="GE218" s="44"/>
      <c r="GF218" s="44"/>
      <c r="GG218" s="44"/>
      <c r="GH218" s="44"/>
      <c r="GI218" s="44"/>
      <c r="GJ218" s="44"/>
      <c r="GK218" s="44"/>
      <c r="GL218" s="44"/>
      <c r="GM218" s="44"/>
      <c r="GN218" s="44"/>
      <c r="GO218" s="44"/>
      <c r="GP218" s="44"/>
      <c r="GQ218" s="44"/>
      <c r="GR218" s="44"/>
      <c r="GS218" s="44"/>
      <c r="GT218" s="44"/>
      <c r="GU218" s="44"/>
      <c r="GV218" s="44"/>
      <c r="GW218" s="44"/>
      <c r="GX218" s="44"/>
      <c r="GY218" s="44"/>
      <c r="GZ218" s="44"/>
      <c r="HA218" s="44"/>
      <c r="HB218" s="44"/>
      <c r="HC218" s="44"/>
      <c r="HD218" s="44"/>
      <c r="HE218" s="44"/>
      <c r="HF218" s="44"/>
      <c r="HG218" s="44"/>
      <c r="HH218" s="44"/>
      <c r="HI218" s="44"/>
      <c r="HJ218" s="44"/>
      <c r="HK218" s="44"/>
      <c r="HL218" s="44"/>
      <c r="HM218" s="44"/>
      <c r="HN218" s="44"/>
      <c r="HO218" s="44"/>
      <c r="HP218" s="44"/>
      <c r="HQ218" s="44"/>
      <c r="HR218" s="44"/>
      <c r="HS218" s="44"/>
      <c r="HT218" s="44"/>
      <c r="HU218" s="44"/>
      <c r="HV218" s="44"/>
      <c r="HW218" s="44"/>
      <c r="HX218" s="44"/>
      <c r="HY218" s="44"/>
      <c r="HZ218" s="44"/>
      <c r="IA218" s="44"/>
      <c r="IB218" s="44"/>
      <c r="IC218" s="44"/>
      <c r="ID218" s="44"/>
      <c r="IE218" s="44"/>
      <c r="IF218" s="44"/>
      <c r="IG218" s="44"/>
      <c r="IH218" s="44"/>
      <c r="II218" s="44"/>
      <c r="IJ218" s="44"/>
      <c r="IK218" s="44"/>
      <c r="IL218" s="44"/>
      <c r="IM218" s="44"/>
      <c r="IN218" s="44"/>
      <c r="IO218" s="44"/>
      <c r="IP218" s="44"/>
      <c r="IQ218" s="44"/>
      <c r="IR218" s="44"/>
      <c r="IS218" s="44"/>
      <c r="IT218" s="44"/>
      <c r="IU218" s="44"/>
      <c r="IV218" s="44"/>
      <c r="IW218" s="44"/>
      <c r="IX218" s="44"/>
      <c r="IY218" s="44"/>
      <c r="IZ218" s="44"/>
      <c r="JA218" s="44"/>
      <c r="JB218" s="44"/>
      <c r="JC218" s="44"/>
      <c r="JD218" s="44"/>
      <c r="JE218" s="44"/>
      <c r="JF218" s="44"/>
      <c r="JG218" s="44"/>
      <c r="JH218" s="44"/>
      <c r="JI218" s="44"/>
      <c r="JJ218" s="44"/>
      <c r="JK218" s="44"/>
      <c r="JL218" s="44"/>
      <c r="JM218" s="44"/>
      <c r="JN218" s="44"/>
      <c r="JO218" s="44"/>
      <c r="JP218" s="44"/>
      <c r="JQ218" s="44"/>
      <c r="JR218" s="44"/>
      <c r="JS218" s="44"/>
      <c r="JT218" s="44"/>
      <c r="JU218" s="44"/>
      <c r="JV218" s="44"/>
      <c r="JW218" s="44"/>
      <c r="JX218" s="44"/>
      <c r="JY218" s="44"/>
      <c r="JZ218" s="44"/>
      <c r="KA218" s="44"/>
      <c r="KB218" s="44"/>
      <c r="KC218" s="44"/>
      <c r="KD218" s="44"/>
      <c r="KE218" s="44"/>
      <c r="KF218" s="44"/>
      <c r="KG218" s="44"/>
      <c r="KH218" s="44"/>
      <c r="KI218" s="44"/>
      <c r="KJ218" s="44"/>
      <c r="KK218" s="44"/>
      <c r="KL218" s="44"/>
      <c r="KM218" s="44"/>
      <c r="KN218" s="44"/>
      <c r="KO218" s="44"/>
      <c r="KP218" s="44"/>
      <c r="KQ218" s="44"/>
      <c r="KR218" s="44"/>
      <c r="KS218" s="44"/>
      <c r="KT218" s="44"/>
      <c r="KU218" s="44"/>
      <c r="KV218" s="44"/>
      <c r="KW218" s="44"/>
      <c r="KX218" s="44"/>
      <c r="KY218" s="44"/>
      <c r="KZ218" s="44"/>
      <c r="LA218" s="44"/>
      <c r="LB218" s="44"/>
      <c r="LC218" s="44"/>
      <c r="LD218" s="44"/>
      <c r="LE218" s="44"/>
      <c r="LF218" s="44"/>
      <c r="LG218" s="44"/>
      <c r="LH218" s="44"/>
      <c r="LI218" s="44"/>
      <c r="LJ218" s="44"/>
      <c r="LK218" s="44"/>
      <c r="LL218" s="44"/>
      <c r="LM218" s="44"/>
      <c r="LN218" s="44"/>
      <c r="LO218" s="44"/>
      <c r="LP218" s="44"/>
      <c r="LQ218" s="44"/>
      <c r="LR218" s="44"/>
      <c r="LS218" s="44"/>
      <c r="LT218" s="44"/>
      <c r="LU218" s="44"/>
      <c r="LV218" s="44"/>
      <c r="LW218" s="44"/>
      <c r="LX218" s="44"/>
      <c r="LY218" s="44"/>
      <c r="LZ218" s="44"/>
      <c r="MA218" s="44"/>
      <c r="MB218" s="44"/>
      <c r="MC218" s="44"/>
      <c r="MD218" s="44"/>
      <c r="ME218" s="44"/>
      <c r="MF218" s="44"/>
      <c r="MG218" s="44"/>
      <c r="MH218" s="44"/>
      <c r="MI218" s="44"/>
      <c r="MJ218" s="44"/>
      <c r="MK218" s="44"/>
      <c r="ML218" s="44"/>
      <c r="MM218" s="44"/>
      <c r="MN218" s="44"/>
      <c r="MO218" s="44"/>
      <c r="MP218" s="44"/>
      <c r="MQ218" s="44"/>
      <c r="MR218" s="44"/>
      <c r="MS218" s="44"/>
      <c r="MT218" s="44"/>
      <c r="MU218" s="44"/>
      <c r="MV218" s="44"/>
      <c r="MW218" s="44"/>
      <c r="MX218" s="44"/>
      <c r="MY218" s="44"/>
      <c r="MZ218" s="44"/>
      <c r="NA218" s="44"/>
      <c r="NB218" s="44"/>
      <c r="NC218" s="44"/>
      <c r="ND218" s="44"/>
      <c r="NE218" s="44"/>
      <c r="NF218" s="44"/>
      <c r="NG218" s="44"/>
      <c r="NH218" s="44"/>
      <c r="NI218" s="44"/>
      <c r="NJ218" s="44"/>
      <c r="NK218" s="44"/>
      <c r="NL218" s="44"/>
      <c r="NM218" s="44"/>
      <c r="NN218" s="44"/>
      <c r="NO218" s="44"/>
      <c r="NP218" s="44"/>
      <c r="NQ218" s="44"/>
      <c r="NR218" s="44"/>
      <c r="NS218" s="44"/>
      <c r="NT218" s="44"/>
      <c r="NU218" s="44"/>
      <c r="NV218" s="44"/>
      <c r="NW218" s="44"/>
      <c r="NX218" s="44"/>
      <c r="NY218" s="44"/>
      <c r="NZ218" s="44"/>
      <c r="OA218" s="44"/>
      <c r="OB218" s="44"/>
      <c r="OC218" s="44"/>
      <c r="OD218" s="44"/>
      <c r="OE218" s="44"/>
      <c r="OF218" s="44"/>
      <c r="OG218" s="44"/>
      <c r="OH218" s="44"/>
      <c r="OI218" s="44"/>
      <c r="OJ218" s="44"/>
      <c r="OK218" s="44"/>
      <c r="OL218" s="44"/>
      <c r="OM218" s="44"/>
      <c r="ON218" s="44"/>
      <c r="OO218" s="44"/>
      <c r="OP218" s="44"/>
      <c r="OQ218" s="44"/>
      <c r="OR218" s="44"/>
      <c r="OS218" s="44"/>
      <c r="OT218" s="44"/>
      <c r="OU218" s="44"/>
      <c r="OV218" s="44"/>
      <c r="OW218" s="44"/>
      <c r="OX218" s="44"/>
      <c r="OY218" s="44"/>
      <c r="OZ218" s="44"/>
      <c r="PA218" s="44"/>
      <c r="PB218" s="44"/>
      <c r="PC218" s="44"/>
      <c r="PD218" s="44"/>
      <c r="PE218" s="44"/>
      <c r="PF218" s="44"/>
      <c r="PG218" s="44"/>
      <c r="PH218" s="44"/>
      <c r="PI218" s="44"/>
      <c r="PJ218" s="44"/>
      <c r="PK218" s="44"/>
      <c r="PL218" s="44"/>
      <c r="PM218" s="44"/>
      <c r="PN218" s="44"/>
      <c r="PO218" s="44"/>
      <c r="PP218" s="44"/>
      <c r="PQ218" s="44"/>
      <c r="PR218" s="44"/>
      <c r="PS218" s="44"/>
      <c r="PT218" s="44"/>
      <c r="PU218" s="44"/>
      <c r="PV218" s="44"/>
      <c r="PW218" s="44"/>
      <c r="PX218" s="44"/>
      <c r="PY218" s="44"/>
      <c r="PZ218" s="44"/>
      <c r="QA218" s="44"/>
      <c r="QB218" s="44"/>
      <c r="QC218" s="44"/>
      <c r="QD218" s="44"/>
      <c r="QE218" s="44"/>
      <c r="QF218" s="44"/>
      <c r="QG218" s="44"/>
      <c r="QH218" s="44"/>
      <c r="QI218" s="44"/>
      <c r="QJ218" s="44"/>
      <c r="QK218" s="44"/>
      <c r="QL218" s="44"/>
      <c r="QM218" s="44"/>
      <c r="QN218" s="44"/>
      <c r="QO218" s="44"/>
      <c r="QP218" s="44"/>
      <c r="QQ218" s="44"/>
      <c r="QR218" s="44"/>
      <c r="QS218" s="44"/>
      <c r="QT218" s="44"/>
      <c r="QU218" s="44"/>
      <c r="QV218" s="44"/>
      <c r="QW218" s="44"/>
      <c r="QX218" s="44"/>
      <c r="QY218" s="44"/>
      <c r="QZ218" s="44"/>
      <c r="RA218" s="44"/>
      <c r="RB218" s="44"/>
      <c r="RC218" s="44"/>
      <c r="RD218" s="44"/>
      <c r="RE218" s="44"/>
      <c r="RF218" s="44"/>
      <c r="RG218" s="44"/>
      <c r="RH218" s="44"/>
      <c r="RI218" s="44"/>
      <c r="RJ218" s="44"/>
      <c r="RK218" s="44"/>
      <c r="RL218" s="44"/>
      <c r="RM218" s="44"/>
      <c r="RN218" s="44"/>
      <c r="RO218" s="44"/>
      <c r="RP218" s="44"/>
      <c r="RQ218" s="44"/>
      <c r="RR218" s="44"/>
      <c r="RS218" s="44"/>
      <c r="RT218" s="44"/>
      <c r="RU218" s="44"/>
      <c r="RV218" s="44"/>
      <c r="RW218" s="44"/>
      <c r="RX218" s="44"/>
      <c r="RY218" s="44"/>
      <c r="RZ218" s="44"/>
      <c r="SA218" s="44"/>
      <c r="SB218" s="44"/>
      <c r="SC218" s="44"/>
      <c r="SD218" s="44"/>
      <c r="SE218" s="44"/>
      <c r="SF218" s="44"/>
      <c r="SG218" s="44"/>
      <c r="SH218" s="44"/>
      <c r="SI218" s="44"/>
      <c r="SJ218" s="44"/>
      <c r="SK218" s="44"/>
      <c r="SL218" s="44"/>
      <c r="SM218" s="44"/>
      <c r="SN218" s="44"/>
      <c r="SO218" s="44"/>
      <c r="SP218" s="44"/>
      <c r="SQ218" s="44"/>
      <c r="SR218" s="44"/>
      <c r="SS218" s="44"/>
      <c r="ST218" s="44"/>
      <c r="SU218" s="44"/>
      <c r="SV218" s="44"/>
      <c r="SW218" s="44"/>
      <c r="SX218" s="44"/>
      <c r="SY218" s="44"/>
      <c r="SZ218" s="44"/>
      <c r="TA218" s="44"/>
      <c r="TB218" s="44"/>
      <c r="TC218" s="44"/>
      <c r="TD218" s="44"/>
      <c r="TE218" s="44"/>
      <c r="TF218" s="44"/>
      <c r="TG218" s="44"/>
      <c r="TH218" s="44"/>
      <c r="TI218" s="44"/>
      <c r="TJ218" s="44"/>
      <c r="TK218" s="44"/>
      <c r="TL218" s="44"/>
      <c r="TM218" s="44"/>
      <c r="TN218" s="44"/>
      <c r="TO218" s="44"/>
      <c r="TP218" s="44"/>
      <c r="TQ218" s="44"/>
      <c r="TR218" s="44"/>
      <c r="TS218" s="44"/>
      <c r="TT218" s="44"/>
      <c r="TU218" s="44"/>
      <c r="TV218" s="44"/>
      <c r="TW218" s="44"/>
      <c r="TX218" s="44"/>
      <c r="TY218" s="44"/>
      <c r="TZ218" s="44"/>
      <c r="UA218" s="44"/>
      <c r="UB218" s="44"/>
      <c r="UC218" s="44"/>
      <c r="UD218" s="44"/>
      <c r="UE218" s="44"/>
      <c r="UF218" s="44"/>
      <c r="UG218" s="44"/>
      <c r="UH218" s="44"/>
      <c r="UI218" s="44"/>
      <c r="UJ218" s="44"/>
      <c r="UK218" s="44"/>
      <c r="UL218" s="44"/>
      <c r="UM218" s="44"/>
      <c r="UN218" s="44"/>
      <c r="UO218" s="44"/>
      <c r="UP218" s="44"/>
      <c r="UQ218" s="44"/>
      <c r="UR218" s="44"/>
      <c r="US218" s="44"/>
      <c r="UT218" s="44"/>
      <c r="UU218" s="44"/>
      <c r="UV218" s="44"/>
      <c r="UW218" s="44"/>
      <c r="UX218" s="44"/>
      <c r="UY218" s="44"/>
      <c r="UZ218" s="44"/>
      <c r="VA218" s="44"/>
      <c r="VB218" s="44"/>
    </row>
    <row r="219" spans="1:574" hidden="1" x14ac:dyDescent="0.25">
      <c r="A219" s="44"/>
      <c r="B219" s="85" t="s">
        <v>481</v>
      </c>
      <c r="C219" s="104" t="s">
        <v>482</v>
      </c>
      <c r="D219" s="76">
        <f>+'[5]Presupuesto 2020'!U219</f>
        <v>532870765.31999999</v>
      </c>
      <c r="E219" s="76">
        <f>+'[5]Programa I'!D219+'[5]Programa II'!D219+'[5]Programa III'!D219+'[5]Programa IV'!D219+'[5]Programa V'!D219</f>
        <v>0</v>
      </c>
      <c r="F219" s="89">
        <f t="shared" si="205"/>
        <v>532870765.31999999</v>
      </c>
      <c r="G219" s="89">
        <f>+'[5]Programa I'!F219+'[5]Programa II'!F219+'[5]Programa III'!F219+'[5]Programa IV'!F219+'[5]Programa V'!F219</f>
        <v>13436874.5</v>
      </c>
      <c r="H219" s="89">
        <f>+'[5]Total Programa'!U218</f>
        <v>79077964.799999997</v>
      </c>
      <c r="I219" s="89">
        <f t="shared" si="206"/>
        <v>453792800.51999998</v>
      </c>
      <c r="J219" s="90">
        <f t="shared" si="200"/>
        <v>0.85160010654269602</v>
      </c>
      <c r="L219" s="89">
        <f>+'[5]Programa I'!K219+'[5]Programa II'!K219+'[5]Programa III'!K219+'[5]Programa IV'!K219+'[5]Programa V'!K219</f>
        <v>13436874.5</v>
      </c>
      <c r="M219" s="89">
        <f>+'[5]Programa I'!L219+'[5]Programa II'!L219+'[5]Programa III'!L219+'[5]Programa IV'!L219+'[5]Programa V'!L219</f>
        <v>65641090.299999997</v>
      </c>
      <c r="N219" s="89">
        <f t="shared" si="207"/>
        <v>79077964.799999997</v>
      </c>
      <c r="O219" s="89">
        <f t="shared" si="208"/>
        <v>453792800.51999998</v>
      </c>
      <c r="P219" s="47"/>
    </row>
    <row r="220" spans="1:574" hidden="1" x14ac:dyDescent="0.25">
      <c r="A220" s="44"/>
      <c r="B220" s="85" t="s">
        <v>483</v>
      </c>
      <c r="C220" s="104" t="s">
        <v>484</v>
      </c>
      <c r="D220" s="76">
        <f>+'[5]Presupuesto 2020'!U220</f>
        <v>40398150.390000001</v>
      </c>
      <c r="E220" s="76">
        <f>+'[5]Programa I'!D220+'[5]Programa II'!D220+'[5]Programa III'!D220+'[5]Programa IV'!D220+'[5]Programa V'!D220</f>
        <v>0</v>
      </c>
      <c r="F220" s="89">
        <f t="shared" si="205"/>
        <v>40398150.390000001</v>
      </c>
      <c r="G220" s="89">
        <f>+'[5]Programa I'!F220+'[5]Programa II'!F220+'[5]Programa III'!F220+'[5]Programa IV'!F220+'[5]Programa V'!F220</f>
        <v>0</v>
      </c>
      <c r="H220" s="89">
        <f>+'[5]Total Programa'!U219</f>
        <v>13438179.789999999</v>
      </c>
      <c r="I220" s="89">
        <f t="shared" si="206"/>
        <v>26959970.600000001</v>
      </c>
      <c r="J220" s="90">
        <f t="shared" si="200"/>
        <v>0.66735655815256256</v>
      </c>
      <c r="L220" s="89">
        <f>+'[5]Programa I'!K220+'[5]Programa II'!K220+'[5]Programa III'!K220+'[5]Programa IV'!K220+'[5]Programa V'!K220</f>
        <v>0</v>
      </c>
      <c r="M220" s="89">
        <f>+'[5]Programa I'!L220+'[5]Programa II'!L220+'[5]Programa III'!L220+'[5]Programa IV'!L220+'[5]Programa V'!L220</f>
        <v>13438179.789999999</v>
      </c>
      <c r="N220" s="89">
        <f t="shared" si="207"/>
        <v>13438179.789999999</v>
      </c>
      <c r="O220" s="89">
        <f t="shared" si="208"/>
        <v>26959970.600000001</v>
      </c>
      <c r="P220" s="47"/>
    </row>
    <row r="221" spans="1:574" hidden="1" x14ac:dyDescent="0.25">
      <c r="A221" s="44"/>
      <c r="B221" s="85" t="s">
        <v>485</v>
      </c>
      <c r="C221" s="107" t="s">
        <v>486</v>
      </c>
      <c r="D221" s="76">
        <f>+'[5]Presupuesto 2020'!U221</f>
        <v>14490000</v>
      </c>
      <c r="E221" s="76">
        <f>+'[5]Programa I'!D221+'[5]Programa II'!D221+'[5]Programa III'!D221+'[5]Programa IV'!D221+'[5]Programa V'!D221</f>
        <v>0</v>
      </c>
      <c r="F221" s="89">
        <f t="shared" si="205"/>
        <v>14490000</v>
      </c>
      <c r="G221" s="89">
        <f>+'[5]Programa I'!F221+'[5]Programa II'!F221+'[5]Programa III'!F221+'[5]Programa IV'!F221+'[5]Programa V'!F221</f>
        <v>0</v>
      </c>
      <c r="H221" s="89">
        <f>+'[5]Total Programa'!U220</f>
        <v>0</v>
      </c>
      <c r="I221" s="89">
        <f t="shared" si="206"/>
        <v>14490000</v>
      </c>
      <c r="J221" s="90">
        <f t="shared" si="200"/>
        <v>1</v>
      </c>
      <c r="L221" s="89">
        <f>+'[5]Programa I'!K221+'[5]Programa II'!K221+'[5]Programa III'!K221+'[5]Programa IV'!K221+'[5]Programa V'!K221</f>
        <v>0</v>
      </c>
      <c r="M221" s="89">
        <f>+'[5]Programa I'!L221+'[5]Programa II'!L221+'[5]Programa III'!L221+'[5]Programa IV'!L221+'[5]Programa V'!L221</f>
        <v>0</v>
      </c>
      <c r="N221" s="89">
        <f t="shared" si="207"/>
        <v>0</v>
      </c>
      <c r="O221" s="89">
        <f t="shared" si="208"/>
        <v>14490000</v>
      </c>
      <c r="P221" s="47"/>
    </row>
    <row r="222" spans="1:574" hidden="1" x14ac:dyDescent="0.25">
      <c r="A222" s="44"/>
      <c r="B222" s="85" t="s">
        <v>487</v>
      </c>
      <c r="C222" s="107" t="s">
        <v>488</v>
      </c>
      <c r="D222" s="76">
        <f>+'[5]Presupuesto 2020'!U222</f>
        <v>0</v>
      </c>
      <c r="E222" s="76">
        <f>+'[5]Programa I'!D222+'[5]Programa II'!D222+'[5]Programa III'!D222+'[5]Programa IV'!D222+'[5]Programa V'!D222</f>
        <v>0</v>
      </c>
      <c r="F222" s="89">
        <f t="shared" si="205"/>
        <v>0</v>
      </c>
      <c r="G222" s="89">
        <f>+'[5]Programa I'!F222+'[5]Programa II'!F222+'[5]Programa III'!F222+'[5]Programa IV'!F222+'[5]Programa V'!F222</f>
        <v>0</v>
      </c>
      <c r="H222" s="89">
        <f>+'[5]Total Programa'!U221</f>
        <v>0</v>
      </c>
      <c r="I222" s="89">
        <f t="shared" si="206"/>
        <v>0</v>
      </c>
      <c r="J222" s="90">
        <f t="shared" si="200"/>
        <v>0</v>
      </c>
      <c r="K222" s="44"/>
      <c r="L222" s="89">
        <f>+'[5]Programa I'!K222+'[5]Programa II'!K222+'[5]Programa III'!K222+'[5]Programa IV'!K222+'[5]Programa V'!K222</f>
        <v>0</v>
      </c>
      <c r="M222" s="89">
        <f>+'[5]Programa I'!L222+'[5]Programa II'!L222+'[5]Programa III'!L222+'[5]Programa IV'!L222+'[5]Programa V'!L222</f>
        <v>0</v>
      </c>
      <c r="N222" s="89">
        <f t="shared" si="207"/>
        <v>0</v>
      </c>
      <c r="O222" s="89">
        <f t="shared" si="208"/>
        <v>0</v>
      </c>
      <c r="P222" s="47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X222" s="44"/>
      <c r="EY222" s="44"/>
      <c r="EZ222" s="44"/>
      <c r="FA222" s="44"/>
      <c r="FB222" s="44"/>
      <c r="FC222" s="44"/>
      <c r="FD222" s="44"/>
      <c r="FE222" s="44"/>
      <c r="FF222" s="44"/>
      <c r="FG222" s="44"/>
      <c r="FH222" s="44"/>
      <c r="FI222" s="44"/>
      <c r="FJ222" s="44"/>
      <c r="FK222" s="44"/>
      <c r="FL222" s="44"/>
      <c r="FM222" s="44"/>
      <c r="FN222" s="44"/>
      <c r="FO222" s="44"/>
      <c r="FP222" s="44"/>
      <c r="FQ222" s="44"/>
      <c r="FR222" s="44"/>
      <c r="FS222" s="44"/>
      <c r="FT222" s="44"/>
      <c r="FU222" s="44"/>
      <c r="FV222" s="44"/>
      <c r="FW222" s="44"/>
      <c r="FX222" s="44"/>
      <c r="FY222" s="44"/>
      <c r="FZ222" s="44"/>
      <c r="GA222" s="44"/>
      <c r="GB222" s="44"/>
      <c r="GC222" s="44"/>
      <c r="GD222" s="44"/>
      <c r="GE222" s="44"/>
      <c r="GF222" s="44"/>
      <c r="GG222" s="44"/>
      <c r="GH222" s="44"/>
      <c r="GI222" s="44"/>
      <c r="GJ222" s="44"/>
      <c r="GK222" s="44"/>
      <c r="GL222" s="44"/>
      <c r="GM222" s="44"/>
      <c r="GN222" s="44"/>
      <c r="GO222" s="44"/>
      <c r="GP222" s="44"/>
      <c r="GQ222" s="44"/>
      <c r="GR222" s="44"/>
      <c r="GS222" s="44"/>
      <c r="GT222" s="44"/>
      <c r="GU222" s="44"/>
      <c r="GV222" s="44"/>
      <c r="GW222" s="44"/>
      <c r="GX222" s="44"/>
      <c r="GY222" s="44"/>
      <c r="GZ222" s="44"/>
      <c r="HA222" s="44"/>
      <c r="HB222" s="44"/>
      <c r="HC222" s="44"/>
      <c r="HD222" s="44"/>
      <c r="HE222" s="44"/>
      <c r="HF222" s="44"/>
      <c r="HG222" s="44"/>
      <c r="HH222" s="44"/>
      <c r="HI222" s="44"/>
      <c r="HJ222" s="44"/>
      <c r="HK222" s="44"/>
      <c r="HL222" s="44"/>
      <c r="HM222" s="44"/>
      <c r="HN222" s="44"/>
      <c r="HO222" s="44"/>
      <c r="HP222" s="44"/>
      <c r="HQ222" s="44"/>
      <c r="HR222" s="44"/>
      <c r="HS222" s="44"/>
      <c r="HT222" s="44"/>
      <c r="HU222" s="44"/>
      <c r="HV222" s="44"/>
      <c r="HW222" s="44"/>
      <c r="HX222" s="44"/>
      <c r="HY222" s="44"/>
      <c r="HZ222" s="44"/>
      <c r="IA222" s="44"/>
      <c r="IB222" s="44"/>
      <c r="IC222" s="44"/>
      <c r="ID222" s="44"/>
      <c r="IE222" s="44"/>
      <c r="IF222" s="44"/>
      <c r="IG222" s="44"/>
      <c r="IH222" s="44"/>
      <c r="II222" s="44"/>
      <c r="IJ222" s="44"/>
      <c r="IK222" s="44"/>
      <c r="IL222" s="44"/>
      <c r="IM222" s="44"/>
      <c r="IN222" s="44"/>
      <c r="IO222" s="44"/>
      <c r="IP222" s="44"/>
      <c r="IQ222" s="44"/>
      <c r="IR222" s="44"/>
      <c r="IS222" s="44"/>
      <c r="IT222" s="44"/>
      <c r="IU222" s="44"/>
      <c r="IV222" s="44"/>
      <c r="IW222" s="44"/>
      <c r="IX222" s="44"/>
      <c r="IY222" s="44"/>
      <c r="IZ222" s="44"/>
      <c r="JA222" s="44"/>
      <c r="JB222" s="44"/>
      <c r="JC222" s="44"/>
      <c r="JD222" s="44"/>
      <c r="JE222" s="44"/>
      <c r="JF222" s="44"/>
      <c r="JG222" s="44"/>
      <c r="JH222" s="44"/>
      <c r="JI222" s="44"/>
      <c r="JJ222" s="44"/>
      <c r="JK222" s="44"/>
      <c r="JL222" s="44"/>
      <c r="JM222" s="44"/>
      <c r="JN222" s="44"/>
      <c r="JO222" s="44"/>
      <c r="JP222" s="44"/>
      <c r="JQ222" s="44"/>
      <c r="JR222" s="44"/>
      <c r="JS222" s="44"/>
      <c r="JT222" s="44"/>
      <c r="JU222" s="44"/>
      <c r="JV222" s="44"/>
      <c r="JW222" s="44"/>
      <c r="JX222" s="44"/>
      <c r="JY222" s="44"/>
      <c r="JZ222" s="44"/>
      <c r="KA222" s="44"/>
      <c r="KB222" s="44"/>
      <c r="KC222" s="44"/>
      <c r="KD222" s="44"/>
      <c r="KE222" s="44"/>
      <c r="KF222" s="44"/>
      <c r="KG222" s="44"/>
      <c r="KH222" s="44"/>
      <c r="KI222" s="44"/>
      <c r="KJ222" s="44"/>
      <c r="KK222" s="44"/>
      <c r="KL222" s="44"/>
      <c r="KM222" s="44"/>
      <c r="KN222" s="44"/>
      <c r="KO222" s="44"/>
      <c r="KP222" s="44"/>
      <c r="KQ222" s="44"/>
      <c r="KR222" s="44"/>
      <c r="KS222" s="44"/>
      <c r="KT222" s="44"/>
      <c r="KU222" s="44"/>
      <c r="KV222" s="44"/>
      <c r="KW222" s="44"/>
      <c r="KX222" s="44"/>
      <c r="KY222" s="44"/>
      <c r="KZ222" s="44"/>
      <c r="LA222" s="44"/>
      <c r="LB222" s="44"/>
      <c r="LC222" s="44"/>
      <c r="LD222" s="44"/>
      <c r="LE222" s="44"/>
      <c r="LF222" s="44"/>
      <c r="LG222" s="44"/>
      <c r="LH222" s="44"/>
      <c r="LI222" s="44"/>
      <c r="LJ222" s="44"/>
      <c r="LK222" s="44"/>
      <c r="LL222" s="44"/>
      <c r="LM222" s="44"/>
      <c r="LN222" s="44"/>
      <c r="LO222" s="44"/>
      <c r="LP222" s="44"/>
      <c r="LQ222" s="44"/>
      <c r="LR222" s="44"/>
      <c r="LS222" s="44"/>
      <c r="LT222" s="44"/>
      <c r="LU222" s="44"/>
      <c r="LV222" s="44"/>
      <c r="LW222" s="44"/>
      <c r="LX222" s="44"/>
      <c r="LY222" s="44"/>
      <c r="LZ222" s="44"/>
      <c r="MA222" s="44"/>
      <c r="MB222" s="44"/>
      <c r="MC222" s="44"/>
      <c r="MD222" s="44"/>
      <c r="ME222" s="44"/>
      <c r="MF222" s="44"/>
      <c r="MG222" s="44"/>
      <c r="MH222" s="44"/>
      <c r="MI222" s="44"/>
      <c r="MJ222" s="44"/>
      <c r="MK222" s="44"/>
      <c r="ML222" s="44"/>
      <c r="MM222" s="44"/>
      <c r="MN222" s="44"/>
      <c r="MO222" s="44"/>
      <c r="MP222" s="44"/>
      <c r="MQ222" s="44"/>
      <c r="MR222" s="44"/>
      <c r="MS222" s="44"/>
      <c r="MT222" s="44"/>
      <c r="MU222" s="44"/>
      <c r="MV222" s="44"/>
      <c r="MW222" s="44"/>
      <c r="MX222" s="44"/>
      <c r="MY222" s="44"/>
      <c r="MZ222" s="44"/>
      <c r="NA222" s="44"/>
      <c r="NB222" s="44"/>
      <c r="NC222" s="44"/>
      <c r="ND222" s="44"/>
      <c r="NE222" s="44"/>
      <c r="NF222" s="44"/>
      <c r="NG222" s="44"/>
      <c r="NH222" s="44"/>
      <c r="NI222" s="44"/>
      <c r="NJ222" s="44"/>
      <c r="NK222" s="44"/>
      <c r="NL222" s="44"/>
      <c r="NM222" s="44"/>
      <c r="NN222" s="44"/>
      <c r="NO222" s="44"/>
      <c r="NP222" s="44"/>
      <c r="NQ222" s="44"/>
      <c r="NR222" s="44"/>
      <c r="NS222" s="44"/>
      <c r="NT222" s="44"/>
      <c r="NU222" s="44"/>
      <c r="NV222" s="44"/>
      <c r="NW222" s="44"/>
      <c r="NX222" s="44"/>
      <c r="NY222" s="44"/>
      <c r="NZ222" s="44"/>
      <c r="OA222" s="44"/>
      <c r="OB222" s="44"/>
      <c r="OC222" s="44"/>
      <c r="OD222" s="44"/>
      <c r="OE222" s="44"/>
      <c r="OF222" s="44"/>
      <c r="OG222" s="44"/>
      <c r="OH222" s="44"/>
      <c r="OI222" s="44"/>
      <c r="OJ222" s="44"/>
      <c r="OK222" s="44"/>
      <c r="OL222" s="44"/>
      <c r="OM222" s="44"/>
      <c r="ON222" s="44"/>
      <c r="OO222" s="44"/>
      <c r="OP222" s="44"/>
      <c r="OQ222" s="44"/>
      <c r="OR222" s="44"/>
      <c r="OS222" s="44"/>
      <c r="OT222" s="44"/>
      <c r="OU222" s="44"/>
      <c r="OV222" s="44"/>
      <c r="OW222" s="44"/>
      <c r="OX222" s="44"/>
      <c r="OY222" s="44"/>
      <c r="OZ222" s="44"/>
      <c r="PA222" s="44"/>
      <c r="PB222" s="44"/>
      <c r="PC222" s="44"/>
      <c r="PD222" s="44"/>
      <c r="PE222" s="44"/>
      <c r="PF222" s="44"/>
      <c r="PG222" s="44"/>
      <c r="PH222" s="44"/>
      <c r="PI222" s="44"/>
      <c r="PJ222" s="44"/>
      <c r="PK222" s="44"/>
      <c r="PL222" s="44"/>
      <c r="PM222" s="44"/>
      <c r="PN222" s="44"/>
      <c r="PO222" s="44"/>
      <c r="PP222" s="44"/>
      <c r="PQ222" s="44"/>
      <c r="PR222" s="44"/>
      <c r="PS222" s="44"/>
      <c r="PT222" s="44"/>
      <c r="PU222" s="44"/>
      <c r="PV222" s="44"/>
      <c r="PW222" s="44"/>
      <c r="PX222" s="44"/>
      <c r="PY222" s="44"/>
      <c r="PZ222" s="44"/>
      <c r="QA222" s="44"/>
      <c r="QB222" s="44"/>
      <c r="QC222" s="44"/>
      <c r="QD222" s="44"/>
      <c r="QE222" s="44"/>
      <c r="QF222" s="44"/>
      <c r="QG222" s="44"/>
      <c r="QH222" s="44"/>
      <c r="QI222" s="44"/>
      <c r="QJ222" s="44"/>
      <c r="QK222" s="44"/>
      <c r="QL222" s="44"/>
      <c r="QM222" s="44"/>
      <c r="QN222" s="44"/>
      <c r="QO222" s="44"/>
      <c r="QP222" s="44"/>
      <c r="QQ222" s="44"/>
      <c r="QR222" s="44"/>
      <c r="QS222" s="44"/>
      <c r="QT222" s="44"/>
      <c r="QU222" s="44"/>
      <c r="QV222" s="44"/>
      <c r="QW222" s="44"/>
      <c r="QX222" s="44"/>
      <c r="QY222" s="44"/>
      <c r="QZ222" s="44"/>
      <c r="RA222" s="44"/>
      <c r="RB222" s="44"/>
      <c r="RC222" s="44"/>
      <c r="RD222" s="44"/>
      <c r="RE222" s="44"/>
      <c r="RF222" s="44"/>
      <c r="RG222" s="44"/>
      <c r="RH222" s="44"/>
      <c r="RI222" s="44"/>
      <c r="RJ222" s="44"/>
      <c r="RK222" s="44"/>
      <c r="RL222" s="44"/>
      <c r="RM222" s="44"/>
      <c r="RN222" s="44"/>
      <c r="RO222" s="44"/>
      <c r="RP222" s="44"/>
      <c r="RQ222" s="44"/>
      <c r="RR222" s="44"/>
      <c r="RS222" s="44"/>
      <c r="RT222" s="44"/>
      <c r="RU222" s="44"/>
      <c r="RV222" s="44"/>
      <c r="RW222" s="44"/>
      <c r="RX222" s="44"/>
      <c r="RY222" s="44"/>
      <c r="RZ222" s="44"/>
      <c r="SA222" s="44"/>
      <c r="SB222" s="44"/>
      <c r="SC222" s="44"/>
      <c r="SD222" s="44"/>
      <c r="SE222" s="44"/>
      <c r="SF222" s="44"/>
      <c r="SG222" s="44"/>
      <c r="SH222" s="44"/>
      <c r="SI222" s="44"/>
      <c r="SJ222" s="44"/>
      <c r="SK222" s="44"/>
      <c r="SL222" s="44"/>
      <c r="SM222" s="44"/>
      <c r="SN222" s="44"/>
      <c r="SO222" s="44"/>
      <c r="SP222" s="44"/>
      <c r="SQ222" s="44"/>
      <c r="SR222" s="44"/>
      <c r="SS222" s="44"/>
      <c r="ST222" s="44"/>
      <c r="SU222" s="44"/>
      <c r="SV222" s="44"/>
      <c r="SW222" s="44"/>
      <c r="SX222" s="44"/>
      <c r="SY222" s="44"/>
      <c r="SZ222" s="44"/>
      <c r="TA222" s="44"/>
      <c r="TB222" s="44"/>
      <c r="TC222" s="44"/>
      <c r="TD222" s="44"/>
      <c r="TE222" s="44"/>
      <c r="TF222" s="44"/>
      <c r="TG222" s="44"/>
      <c r="TH222" s="44"/>
      <c r="TI222" s="44"/>
      <c r="TJ222" s="44"/>
      <c r="TK222" s="44"/>
      <c r="TL222" s="44"/>
      <c r="TM222" s="44"/>
      <c r="TN222" s="44"/>
      <c r="TO222" s="44"/>
      <c r="TP222" s="44"/>
      <c r="TQ222" s="44"/>
      <c r="TR222" s="44"/>
      <c r="TS222" s="44"/>
      <c r="TT222" s="44"/>
      <c r="TU222" s="44"/>
      <c r="TV222" s="44"/>
      <c r="TW222" s="44"/>
      <c r="TX222" s="44"/>
      <c r="TY222" s="44"/>
      <c r="TZ222" s="44"/>
      <c r="UA222" s="44"/>
      <c r="UB222" s="44"/>
      <c r="UC222" s="44"/>
      <c r="UD222" s="44"/>
      <c r="UE222" s="44"/>
      <c r="UF222" s="44"/>
      <c r="UG222" s="44"/>
      <c r="UH222" s="44"/>
      <c r="UI222" s="44"/>
      <c r="UJ222" s="44"/>
      <c r="UK222" s="44"/>
      <c r="UL222" s="44"/>
      <c r="UM222" s="44"/>
      <c r="UN222" s="44"/>
      <c r="UO222" s="44"/>
      <c r="UP222" s="44"/>
      <c r="UQ222" s="44"/>
      <c r="UR222" s="44"/>
      <c r="US222" s="44"/>
      <c r="UT222" s="44"/>
      <c r="UU222" s="44"/>
      <c r="UV222" s="44"/>
      <c r="UW222" s="44"/>
      <c r="UX222" s="44"/>
      <c r="UY222" s="44"/>
      <c r="UZ222" s="44"/>
      <c r="VA222" s="44"/>
      <c r="VB222" s="44"/>
    </row>
    <row r="223" spans="1:574" hidden="1" x14ac:dyDescent="0.25">
      <c r="A223" s="44"/>
      <c r="B223" s="85" t="s">
        <v>489</v>
      </c>
      <c r="C223" s="107" t="s">
        <v>490</v>
      </c>
      <c r="D223" s="76">
        <f>+'[5]Presupuesto 2020'!U223</f>
        <v>0</v>
      </c>
      <c r="E223" s="76">
        <f>+'[5]Programa I'!D223+'[5]Programa II'!D223+'[5]Programa III'!D223+'[5]Programa IV'!D223+'[5]Programa V'!D223</f>
        <v>0</v>
      </c>
      <c r="F223" s="89">
        <f t="shared" si="205"/>
        <v>0</v>
      </c>
      <c r="G223" s="89">
        <f>+'[5]Programa I'!F223+'[5]Programa II'!F223+'[5]Programa III'!F223+'[5]Programa IV'!F223+'[5]Programa V'!F223</f>
        <v>0</v>
      </c>
      <c r="H223" s="89">
        <f>+'[5]Total Programa'!U222</f>
        <v>0</v>
      </c>
      <c r="I223" s="89">
        <f t="shared" si="206"/>
        <v>0</v>
      </c>
      <c r="J223" s="90">
        <f t="shared" si="200"/>
        <v>0</v>
      </c>
      <c r="K223" s="44"/>
      <c r="L223" s="89">
        <f>+'[5]Programa I'!K223+'[5]Programa II'!K223+'[5]Programa III'!K223+'[5]Programa IV'!K223+'[5]Programa V'!K223</f>
        <v>0</v>
      </c>
      <c r="M223" s="89">
        <f>+'[5]Programa I'!L223+'[5]Programa II'!L223+'[5]Programa III'!L223+'[5]Programa IV'!L223+'[5]Programa V'!L223</f>
        <v>0</v>
      </c>
      <c r="N223" s="89">
        <f t="shared" si="207"/>
        <v>0</v>
      </c>
      <c r="O223" s="89">
        <f t="shared" si="208"/>
        <v>0</v>
      </c>
      <c r="P223" s="47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X223" s="44"/>
      <c r="EY223" s="44"/>
      <c r="EZ223" s="44"/>
      <c r="FA223" s="44"/>
      <c r="FB223" s="44"/>
      <c r="FC223" s="44"/>
      <c r="FD223" s="44"/>
      <c r="FE223" s="44"/>
      <c r="FF223" s="44"/>
      <c r="FG223" s="44"/>
      <c r="FH223" s="44"/>
      <c r="FI223" s="44"/>
      <c r="FJ223" s="44"/>
      <c r="FK223" s="44"/>
      <c r="FL223" s="44"/>
      <c r="FM223" s="44"/>
      <c r="FN223" s="44"/>
      <c r="FO223" s="44"/>
      <c r="FP223" s="44"/>
      <c r="FQ223" s="44"/>
      <c r="FR223" s="44"/>
      <c r="FS223" s="44"/>
      <c r="FT223" s="44"/>
      <c r="FU223" s="44"/>
      <c r="FV223" s="44"/>
      <c r="FW223" s="44"/>
      <c r="FX223" s="44"/>
      <c r="FY223" s="44"/>
      <c r="FZ223" s="44"/>
      <c r="GA223" s="44"/>
      <c r="GB223" s="44"/>
      <c r="GC223" s="44"/>
      <c r="GD223" s="44"/>
      <c r="GE223" s="44"/>
      <c r="GF223" s="44"/>
      <c r="GG223" s="44"/>
      <c r="GH223" s="44"/>
      <c r="GI223" s="44"/>
      <c r="GJ223" s="44"/>
      <c r="GK223" s="44"/>
      <c r="GL223" s="44"/>
      <c r="GM223" s="44"/>
      <c r="GN223" s="44"/>
      <c r="GO223" s="44"/>
      <c r="GP223" s="44"/>
      <c r="GQ223" s="44"/>
      <c r="GR223" s="44"/>
      <c r="GS223" s="44"/>
      <c r="GT223" s="44"/>
      <c r="GU223" s="44"/>
      <c r="GV223" s="44"/>
      <c r="GW223" s="44"/>
      <c r="GX223" s="44"/>
      <c r="GY223" s="44"/>
      <c r="GZ223" s="44"/>
      <c r="HA223" s="44"/>
      <c r="HB223" s="44"/>
      <c r="HC223" s="44"/>
      <c r="HD223" s="44"/>
      <c r="HE223" s="44"/>
      <c r="HF223" s="44"/>
      <c r="HG223" s="44"/>
      <c r="HH223" s="44"/>
      <c r="HI223" s="44"/>
      <c r="HJ223" s="44"/>
      <c r="HK223" s="44"/>
      <c r="HL223" s="44"/>
      <c r="HM223" s="44"/>
      <c r="HN223" s="44"/>
      <c r="HO223" s="44"/>
      <c r="HP223" s="44"/>
      <c r="HQ223" s="44"/>
      <c r="HR223" s="44"/>
      <c r="HS223" s="44"/>
      <c r="HT223" s="44"/>
      <c r="HU223" s="44"/>
      <c r="HV223" s="44"/>
      <c r="HW223" s="44"/>
      <c r="HX223" s="44"/>
      <c r="HY223" s="44"/>
      <c r="HZ223" s="44"/>
      <c r="IA223" s="44"/>
      <c r="IB223" s="44"/>
      <c r="IC223" s="44"/>
      <c r="ID223" s="44"/>
      <c r="IE223" s="44"/>
      <c r="IF223" s="44"/>
      <c r="IG223" s="44"/>
      <c r="IH223" s="44"/>
      <c r="II223" s="44"/>
      <c r="IJ223" s="44"/>
      <c r="IK223" s="44"/>
      <c r="IL223" s="44"/>
      <c r="IM223" s="44"/>
      <c r="IN223" s="44"/>
      <c r="IO223" s="44"/>
      <c r="IP223" s="44"/>
      <c r="IQ223" s="44"/>
      <c r="IR223" s="44"/>
      <c r="IS223" s="44"/>
      <c r="IT223" s="44"/>
      <c r="IU223" s="44"/>
      <c r="IV223" s="44"/>
      <c r="IW223" s="44"/>
      <c r="IX223" s="44"/>
      <c r="IY223" s="44"/>
      <c r="IZ223" s="44"/>
      <c r="JA223" s="44"/>
      <c r="JB223" s="44"/>
      <c r="JC223" s="44"/>
      <c r="JD223" s="44"/>
      <c r="JE223" s="44"/>
      <c r="JF223" s="44"/>
      <c r="JG223" s="44"/>
      <c r="JH223" s="44"/>
      <c r="JI223" s="44"/>
      <c r="JJ223" s="44"/>
      <c r="JK223" s="44"/>
      <c r="JL223" s="44"/>
      <c r="JM223" s="44"/>
      <c r="JN223" s="44"/>
      <c r="JO223" s="44"/>
      <c r="JP223" s="44"/>
      <c r="JQ223" s="44"/>
      <c r="JR223" s="44"/>
      <c r="JS223" s="44"/>
      <c r="JT223" s="44"/>
      <c r="JU223" s="44"/>
      <c r="JV223" s="44"/>
      <c r="JW223" s="44"/>
      <c r="JX223" s="44"/>
      <c r="JY223" s="44"/>
      <c r="JZ223" s="44"/>
      <c r="KA223" s="44"/>
      <c r="KB223" s="44"/>
      <c r="KC223" s="44"/>
      <c r="KD223" s="44"/>
      <c r="KE223" s="44"/>
      <c r="KF223" s="44"/>
      <c r="KG223" s="44"/>
      <c r="KH223" s="44"/>
      <c r="KI223" s="44"/>
      <c r="KJ223" s="44"/>
      <c r="KK223" s="44"/>
      <c r="KL223" s="44"/>
      <c r="KM223" s="44"/>
      <c r="KN223" s="44"/>
      <c r="KO223" s="44"/>
      <c r="KP223" s="44"/>
      <c r="KQ223" s="44"/>
      <c r="KR223" s="44"/>
      <c r="KS223" s="44"/>
      <c r="KT223" s="44"/>
      <c r="KU223" s="44"/>
      <c r="KV223" s="44"/>
      <c r="KW223" s="44"/>
      <c r="KX223" s="44"/>
      <c r="KY223" s="44"/>
      <c r="KZ223" s="44"/>
      <c r="LA223" s="44"/>
      <c r="LB223" s="44"/>
      <c r="LC223" s="44"/>
      <c r="LD223" s="44"/>
      <c r="LE223" s="44"/>
      <c r="LF223" s="44"/>
      <c r="LG223" s="44"/>
      <c r="LH223" s="44"/>
      <c r="LI223" s="44"/>
      <c r="LJ223" s="44"/>
      <c r="LK223" s="44"/>
      <c r="LL223" s="44"/>
      <c r="LM223" s="44"/>
      <c r="LN223" s="44"/>
      <c r="LO223" s="44"/>
      <c r="LP223" s="44"/>
      <c r="LQ223" s="44"/>
      <c r="LR223" s="44"/>
      <c r="LS223" s="44"/>
      <c r="LT223" s="44"/>
      <c r="LU223" s="44"/>
      <c r="LV223" s="44"/>
      <c r="LW223" s="44"/>
      <c r="LX223" s="44"/>
      <c r="LY223" s="44"/>
      <c r="LZ223" s="44"/>
      <c r="MA223" s="44"/>
      <c r="MB223" s="44"/>
      <c r="MC223" s="44"/>
      <c r="MD223" s="44"/>
      <c r="ME223" s="44"/>
      <c r="MF223" s="44"/>
      <c r="MG223" s="44"/>
      <c r="MH223" s="44"/>
      <c r="MI223" s="44"/>
      <c r="MJ223" s="44"/>
      <c r="MK223" s="44"/>
      <c r="ML223" s="44"/>
      <c r="MM223" s="44"/>
      <c r="MN223" s="44"/>
      <c r="MO223" s="44"/>
      <c r="MP223" s="44"/>
      <c r="MQ223" s="44"/>
      <c r="MR223" s="44"/>
      <c r="MS223" s="44"/>
      <c r="MT223" s="44"/>
      <c r="MU223" s="44"/>
      <c r="MV223" s="44"/>
      <c r="MW223" s="44"/>
      <c r="MX223" s="44"/>
      <c r="MY223" s="44"/>
      <c r="MZ223" s="44"/>
      <c r="NA223" s="44"/>
      <c r="NB223" s="44"/>
      <c r="NC223" s="44"/>
      <c r="ND223" s="44"/>
      <c r="NE223" s="44"/>
      <c r="NF223" s="44"/>
      <c r="NG223" s="44"/>
      <c r="NH223" s="44"/>
      <c r="NI223" s="44"/>
      <c r="NJ223" s="44"/>
      <c r="NK223" s="44"/>
      <c r="NL223" s="44"/>
      <c r="NM223" s="44"/>
      <c r="NN223" s="44"/>
      <c r="NO223" s="44"/>
      <c r="NP223" s="44"/>
      <c r="NQ223" s="44"/>
      <c r="NR223" s="44"/>
      <c r="NS223" s="44"/>
      <c r="NT223" s="44"/>
      <c r="NU223" s="44"/>
      <c r="NV223" s="44"/>
      <c r="NW223" s="44"/>
      <c r="NX223" s="44"/>
      <c r="NY223" s="44"/>
      <c r="NZ223" s="44"/>
      <c r="OA223" s="44"/>
      <c r="OB223" s="44"/>
      <c r="OC223" s="44"/>
      <c r="OD223" s="44"/>
      <c r="OE223" s="44"/>
      <c r="OF223" s="44"/>
      <c r="OG223" s="44"/>
      <c r="OH223" s="44"/>
      <c r="OI223" s="44"/>
      <c r="OJ223" s="44"/>
      <c r="OK223" s="44"/>
      <c r="OL223" s="44"/>
      <c r="OM223" s="44"/>
      <c r="ON223" s="44"/>
      <c r="OO223" s="44"/>
      <c r="OP223" s="44"/>
      <c r="OQ223" s="44"/>
      <c r="OR223" s="44"/>
      <c r="OS223" s="44"/>
      <c r="OT223" s="44"/>
      <c r="OU223" s="44"/>
      <c r="OV223" s="44"/>
      <c r="OW223" s="44"/>
      <c r="OX223" s="44"/>
      <c r="OY223" s="44"/>
      <c r="OZ223" s="44"/>
      <c r="PA223" s="44"/>
      <c r="PB223" s="44"/>
      <c r="PC223" s="44"/>
      <c r="PD223" s="44"/>
      <c r="PE223" s="44"/>
      <c r="PF223" s="44"/>
      <c r="PG223" s="44"/>
      <c r="PH223" s="44"/>
      <c r="PI223" s="44"/>
      <c r="PJ223" s="44"/>
      <c r="PK223" s="44"/>
      <c r="PL223" s="44"/>
      <c r="PM223" s="44"/>
      <c r="PN223" s="44"/>
      <c r="PO223" s="44"/>
      <c r="PP223" s="44"/>
      <c r="PQ223" s="44"/>
      <c r="PR223" s="44"/>
      <c r="PS223" s="44"/>
      <c r="PT223" s="44"/>
      <c r="PU223" s="44"/>
      <c r="PV223" s="44"/>
      <c r="PW223" s="44"/>
      <c r="PX223" s="44"/>
      <c r="PY223" s="44"/>
      <c r="PZ223" s="44"/>
      <c r="QA223" s="44"/>
      <c r="QB223" s="44"/>
      <c r="QC223" s="44"/>
      <c r="QD223" s="44"/>
      <c r="QE223" s="44"/>
      <c r="QF223" s="44"/>
      <c r="QG223" s="44"/>
      <c r="QH223" s="44"/>
      <c r="QI223" s="44"/>
      <c r="QJ223" s="44"/>
      <c r="QK223" s="44"/>
      <c r="QL223" s="44"/>
      <c r="QM223" s="44"/>
      <c r="QN223" s="44"/>
      <c r="QO223" s="44"/>
      <c r="QP223" s="44"/>
      <c r="QQ223" s="44"/>
      <c r="QR223" s="44"/>
      <c r="QS223" s="44"/>
      <c r="QT223" s="44"/>
      <c r="QU223" s="44"/>
      <c r="QV223" s="44"/>
      <c r="QW223" s="44"/>
      <c r="QX223" s="44"/>
      <c r="QY223" s="44"/>
      <c r="QZ223" s="44"/>
      <c r="RA223" s="44"/>
      <c r="RB223" s="44"/>
      <c r="RC223" s="44"/>
      <c r="RD223" s="44"/>
      <c r="RE223" s="44"/>
      <c r="RF223" s="44"/>
      <c r="RG223" s="44"/>
      <c r="RH223" s="44"/>
      <c r="RI223" s="44"/>
      <c r="RJ223" s="44"/>
      <c r="RK223" s="44"/>
      <c r="RL223" s="44"/>
      <c r="RM223" s="44"/>
      <c r="RN223" s="44"/>
      <c r="RO223" s="44"/>
      <c r="RP223" s="44"/>
      <c r="RQ223" s="44"/>
      <c r="RR223" s="44"/>
      <c r="RS223" s="44"/>
      <c r="RT223" s="44"/>
      <c r="RU223" s="44"/>
      <c r="RV223" s="44"/>
      <c r="RW223" s="44"/>
      <c r="RX223" s="44"/>
      <c r="RY223" s="44"/>
      <c r="RZ223" s="44"/>
      <c r="SA223" s="44"/>
      <c r="SB223" s="44"/>
      <c r="SC223" s="44"/>
      <c r="SD223" s="44"/>
      <c r="SE223" s="44"/>
      <c r="SF223" s="44"/>
      <c r="SG223" s="44"/>
      <c r="SH223" s="44"/>
      <c r="SI223" s="44"/>
      <c r="SJ223" s="44"/>
      <c r="SK223" s="44"/>
      <c r="SL223" s="44"/>
      <c r="SM223" s="44"/>
      <c r="SN223" s="44"/>
      <c r="SO223" s="44"/>
      <c r="SP223" s="44"/>
      <c r="SQ223" s="44"/>
      <c r="SR223" s="44"/>
      <c r="SS223" s="44"/>
      <c r="ST223" s="44"/>
      <c r="SU223" s="44"/>
      <c r="SV223" s="44"/>
      <c r="SW223" s="44"/>
      <c r="SX223" s="44"/>
      <c r="SY223" s="44"/>
      <c r="SZ223" s="44"/>
      <c r="TA223" s="44"/>
      <c r="TB223" s="44"/>
      <c r="TC223" s="44"/>
      <c r="TD223" s="44"/>
      <c r="TE223" s="44"/>
      <c r="TF223" s="44"/>
      <c r="TG223" s="44"/>
      <c r="TH223" s="44"/>
      <c r="TI223" s="44"/>
      <c r="TJ223" s="44"/>
      <c r="TK223" s="44"/>
      <c r="TL223" s="44"/>
      <c r="TM223" s="44"/>
      <c r="TN223" s="44"/>
      <c r="TO223" s="44"/>
      <c r="TP223" s="44"/>
      <c r="TQ223" s="44"/>
      <c r="TR223" s="44"/>
      <c r="TS223" s="44"/>
      <c r="TT223" s="44"/>
      <c r="TU223" s="44"/>
      <c r="TV223" s="44"/>
      <c r="TW223" s="44"/>
      <c r="TX223" s="44"/>
      <c r="TY223" s="44"/>
      <c r="TZ223" s="44"/>
      <c r="UA223" s="44"/>
      <c r="UB223" s="44"/>
      <c r="UC223" s="44"/>
      <c r="UD223" s="44"/>
      <c r="UE223" s="44"/>
      <c r="UF223" s="44"/>
      <c r="UG223" s="44"/>
      <c r="UH223" s="44"/>
      <c r="UI223" s="44"/>
      <c r="UJ223" s="44"/>
      <c r="UK223" s="44"/>
      <c r="UL223" s="44"/>
      <c r="UM223" s="44"/>
      <c r="UN223" s="44"/>
      <c r="UO223" s="44"/>
      <c r="UP223" s="44"/>
      <c r="UQ223" s="44"/>
      <c r="UR223" s="44"/>
      <c r="US223" s="44"/>
      <c r="UT223" s="44"/>
      <c r="UU223" s="44"/>
      <c r="UV223" s="44"/>
      <c r="UW223" s="44"/>
      <c r="UX223" s="44"/>
      <c r="UY223" s="44"/>
      <c r="UZ223" s="44"/>
      <c r="VA223" s="44"/>
      <c r="VB223" s="44"/>
    </row>
    <row r="224" spans="1:574" hidden="1" x14ac:dyDescent="0.25">
      <c r="A224" s="44"/>
      <c r="B224" s="85" t="s">
        <v>491</v>
      </c>
      <c r="C224" s="109" t="s">
        <v>492</v>
      </c>
      <c r="D224" s="76">
        <f>+'[5]Presupuesto 2020'!U224</f>
        <v>0</v>
      </c>
      <c r="E224" s="76">
        <f>+'[5]Programa I'!D224+'[5]Programa II'!D224+'[5]Programa III'!D224+'[5]Programa IV'!D224+'[5]Programa V'!D224</f>
        <v>0</v>
      </c>
      <c r="F224" s="89">
        <f t="shared" si="205"/>
        <v>0</v>
      </c>
      <c r="G224" s="89">
        <f>+'[5]Programa I'!F224+'[5]Programa II'!F224+'[5]Programa III'!F224+'[5]Programa IV'!F224+'[5]Programa V'!F224</f>
        <v>0</v>
      </c>
      <c r="H224" s="89">
        <f>+'[5]Total Programa'!U223</f>
        <v>0</v>
      </c>
      <c r="I224" s="89">
        <f t="shared" si="206"/>
        <v>0</v>
      </c>
      <c r="J224" s="90">
        <f t="shared" si="200"/>
        <v>0</v>
      </c>
      <c r="K224" s="44"/>
      <c r="L224" s="89">
        <f>+'[5]Programa I'!K224+'[5]Programa II'!K224+'[5]Programa III'!K224+'[5]Programa IV'!K224+'[5]Programa V'!K224</f>
        <v>0</v>
      </c>
      <c r="M224" s="89">
        <f>+'[5]Programa I'!L224+'[5]Programa II'!L224+'[5]Programa III'!L224+'[5]Programa IV'!L224+'[5]Programa V'!L224</f>
        <v>0</v>
      </c>
      <c r="N224" s="89">
        <f t="shared" si="207"/>
        <v>0</v>
      </c>
      <c r="O224" s="89">
        <f t="shared" si="208"/>
        <v>0</v>
      </c>
      <c r="P224" s="47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X224" s="44"/>
      <c r="EY224" s="44"/>
      <c r="EZ224" s="44"/>
      <c r="FA224" s="44"/>
      <c r="FB224" s="44"/>
      <c r="FC224" s="44"/>
      <c r="FD224" s="44"/>
      <c r="FE224" s="44"/>
      <c r="FF224" s="44"/>
      <c r="FG224" s="44"/>
      <c r="FH224" s="44"/>
      <c r="FI224" s="44"/>
      <c r="FJ224" s="44"/>
      <c r="FK224" s="44"/>
      <c r="FL224" s="44"/>
      <c r="FM224" s="44"/>
      <c r="FN224" s="44"/>
      <c r="FO224" s="44"/>
      <c r="FP224" s="44"/>
      <c r="FQ224" s="44"/>
      <c r="FR224" s="44"/>
      <c r="FS224" s="44"/>
      <c r="FT224" s="44"/>
      <c r="FU224" s="44"/>
      <c r="FV224" s="44"/>
      <c r="FW224" s="44"/>
      <c r="FX224" s="44"/>
      <c r="FY224" s="44"/>
      <c r="FZ224" s="44"/>
      <c r="GA224" s="44"/>
      <c r="GB224" s="44"/>
      <c r="GC224" s="44"/>
      <c r="GD224" s="44"/>
      <c r="GE224" s="44"/>
      <c r="GF224" s="44"/>
      <c r="GG224" s="44"/>
      <c r="GH224" s="44"/>
      <c r="GI224" s="44"/>
      <c r="GJ224" s="44"/>
      <c r="GK224" s="44"/>
      <c r="GL224" s="44"/>
      <c r="GM224" s="44"/>
      <c r="GN224" s="44"/>
      <c r="GO224" s="44"/>
      <c r="GP224" s="44"/>
      <c r="GQ224" s="44"/>
      <c r="GR224" s="44"/>
      <c r="GS224" s="44"/>
      <c r="GT224" s="44"/>
      <c r="GU224" s="44"/>
      <c r="GV224" s="44"/>
      <c r="GW224" s="44"/>
      <c r="GX224" s="44"/>
      <c r="GY224" s="44"/>
      <c r="GZ224" s="44"/>
      <c r="HA224" s="44"/>
      <c r="HB224" s="44"/>
      <c r="HC224" s="44"/>
      <c r="HD224" s="44"/>
      <c r="HE224" s="44"/>
      <c r="HF224" s="44"/>
      <c r="HG224" s="44"/>
      <c r="HH224" s="44"/>
      <c r="HI224" s="44"/>
      <c r="HJ224" s="44"/>
      <c r="HK224" s="44"/>
      <c r="HL224" s="44"/>
      <c r="HM224" s="44"/>
      <c r="HN224" s="44"/>
      <c r="HO224" s="44"/>
      <c r="HP224" s="44"/>
      <c r="HQ224" s="44"/>
      <c r="HR224" s="44"/>
      <c r="HS224" s="44"/>
      <c r="HT224" s="44"/>
      <c r="HU224" s="44"/>
      <c r="HV224" s="44"/>
      <c r="HW224" s="44"/>
      <c r="HX224" s="44"/>
      <c r="HY224" s="44"/>
      <c r="HZ224" s="44"/>
      <c r="IA224" s="44"/>
      <c r="IB224" s="44"/>
      <c r="IC224" s="44"/>
      <c r="ID224" s="44"/>
      <c r="IE224" s="44"/>
      <c r="IF224" s="44"/>
      <c r="IG224" s="44"/>
      <c r="IH224" s="44"/>
      <c r="II224" s="44"/>
      <c r="IJ224" s="44"/>
      <c r="IK224" s="44"/>
      <c r="IL224" s="44"/>
      <c r="IM224" s="44"/>
      <c r="IN224" s="44"/>
      <c r="IO224" s="44"/>
      <c r="IP224" s="44"/>
      <c r="IQ224" s="44"/>
      <c r="IR224" s="44"/>
      <c r="IS224" s="44"/>
      <c r="IT224" s="44"/>
      <c r="IU224" s="44"/>
      <c r="IV224" s="44"/>
      <c r="IW224" s="44"/>
      <c r="IX224" s="44"/>
      <c r="IY224" s="44"/>
      <c r="IZ224" s="44"/>
      <c r="JA224" s="44"/>
      <c r="JB224" s="44"/>
      <c r="JC224" s="44"/>
      <c r="JD224" s="44"/>
      <c r="JE224" s="44"/>
      <c r="JF224" s="44"/>
      <c r="JG224" s="44"/>
      <c r="JH224" s="44"/>
      <c r="JI224" s="44"/>
      <c r="JJ224" s="44"/>
      <c r="JK224" s="44"/>
      <c r="JL224" s="44"/>
      <c r="JM224" s="44"/>
      <c r="JN224" s="44"/>
      <c r="JO224" s="44"/>
      <c r="JP224" s="44"/>
      <c r="JQ224" s="44"/>
      <c r="JR224" s="44"/>
      <c r="JS224" s="44"/>
      <c r="JT224" s="44"/>
      <c r="JU224" s="44"/>
      <c r="JV224" s="44"/>
      <c r="JW224" s="44"/>
      <c r="JX224" s="44"/>
      <c r="JY224" s="44"/>
      <c r="JZ224" s="44"/>
      <c r="KA224" s="44"/>
      <c r="KB224" s="44"/>
      <c r="KC224" s="44"/>
      <c r="KD224" s="44"/>
      <c r="KE224" s="44"/>
      <c r="KF224" s="44"/>
      <c r="KG224" s="44"/>
      <c r="KH224" s="44"/>
      <c r="KI224" s="44"/>
      <c r="KJ224" s="44"/>
      <c r="KK224" s="44"/>
      <c r="KL224" s="44"/>
      <c r="KM224" s="44"/>
      <c r="KN224" s="44"/>
      <c r="KO224" s="44"/>
      <c r="KP224" s="44"/>
      <c r="KQ224" s="44"/>
      <c r="KR224" s="44"/>
      <c r="KS224" s="44"/>
      <c r="KT224" s="44"/>
      <c r="KU224" s="44"/>
      <c r="KV224" s="44"/>
      <c r="KW224" s="44"/>
      <c r="KX224" s="44"/>
      <c r="KY224" s="44"/>
      <c r="KZ224" s="44"/>
      <c r="LA224" s="44"/>
      <c r="LB224" s="44"/>
      <c r="LC224" s="44"/>
      <c r="LD224" s="44"/>
      <c r="LE224" s="44"/>
      <c r="LF224" s="44"/>
      <c r="LG224" s="44"/>
      <c r="LH224" s="44"/>
      <c r="LI224" s="44"/>
      <c r="LJ224" s="44"/>
      <c r="LK224" s="44"/>
      <c r="LL224" s="44"/>
      <c r="LM224" s="44"/>
      <c r="LN224" s="44"/>
      <c r="LO224" s="44"/>
      <c r="LP224" s="44"/>
      <c r="LQ224" s="44"/>
      <c r="LR224" s="44"/>
      <c r="LS224" s="44"/>
      <c r="LT224" s="44"/>
      <c r="LU224" s="44"/>
      <c r="LV224" s="44"/>
      <c r="LW224" s="44"/>
      <c r="LX224" s="44"/>
      <c r="LY224" s="44"/>
      <c r="LZ224" s="44"/>
      <c r="MA224" s="44"/>
      <c r="MB224" s="44"/>
      <c r="MC224" s="44"/>
      <c r="MD224" s="44"/>
      <c r="ME224" s="44"/>
      <c r="MF224" s="44"/>
      <c r="MG224" s="44"/>
      <c r="MH224" s="44"/>
      <c r="MI224" s="44"/>
      <c r="MJ224" s="44"/>
      <c r="MK224" s="44"/>
      <c r="ML224" s="44"/>
      <c r="MM224" s="44"/>
      <c r="MN224" s="44"/>
      <c r="MO224" s="44"/>
      <c r="MP224" s="44"/>
      <c r="MQ224" s="44"/>
      <c r="MR224" s="44"/>
      <c r="MS224" s="44"/>
      <c r="MT224" s="44"/>
      <c r="MU224" s="44"/>
      <c r="MV224" s="44"/>
      <c r="MW224" s="44"/>
      <c r="MX224" s="44"/>
      <c r="MY224" s="44"/>
      <c r="MZ224" s="44"/>
      <c r="NA224" s="44"/>
      <c r="NB224" s="44"/>
      <c r="NC224" s="44"/>
      <c r="ND224" s="44"/>
      <c r="NE224" s="44"/>
      <c r="NF224" s="44"/>
      <c r="NG224" s="44"/>
      <c r="NH224" s="44"/>
      <c r="NI224" s="44"/>
      <c r="NJ224" s="44"/>
      <c r="NK224" s="44"/>
      <c r="NL224" s="44"/>
      <c r="NM224" s="44"/>
      <c r="NN224" s="44"/>
      <c r="NO224" s="44"/>
      <c r="NP224" s="44"/>
      <c r="NQ224" s="44"/>
      <c r="NR224" s="44"/>
      <c r="NS224" s="44"/>
      <c r="NT224" s="44"/>
      <c r="NU224" s="44"/>
      <c r="NV224" s="44"/>
      <c r="NW224" s="44"/>
      <c r="NX224" s="44"/>
      <c r="NY224" s="44"/>
      <c r="NZ224" s="44"/>
      <c r="OA224" s="44"/>
      <c r="OB224" s="44"/>
      <c r="OC224" s="44"/>
      <c r="OD224" s="44"/>
      <c r="OE224" s="44"/>
      <c r="OF224" s="44"/>
      <c r="OG224" s="44"/>
      <c r="OH224" s="44"/>
      <c r="OI224" s="44"/>
      <c r="OJ224" s="44"/>
      <c r="OK224" s="44"/>
      <c r="OL224" s="44"/>
      <c r="OM224" s="44"/>
      <c r="ON224" s="44"/>
      <c r="OO224" s="44"/>
      <c r="OP224" s="44"/>
      <c r="OQ224" s="44"/>
      <c r="OR224" s="44"/>
      <c r="OS224" s="44"/>
      <c r="OT224" s="44"/>
      <c r="OU224" s="44"/>
      <c r="OV224" s="44"/>
      <c r="OW224" s="44"/>
      <c r="OX224" s="44"/>
      <c r="OY224" s="44"/>
      <c r="OZ224" s="44"/>
      <c r="PA224" s="44"/>
      <c r="PB224" s="44"/>
      <c r="PC224" s="44"/>
      <c r="PD224" s="44"/>
      <c r="PE224" s="44"/>
      <c r="PF224" s="44"/>
      <c r="PG224" s="44"/>
      <c r="PH224" s="44"/>
      <c r="PI224" s="44"/>
      <c r="PJ224" s="44"/>
      <c r="PK224" s="44"/>
      <c r="PL224" s="44"/>
      <c r="PM224" s="44"/>
      <c r="PN224" s="44"/>
      <c r="PO224" s="44"/>
      <c r="PP224" s="44"/>
      <c r="PQ224" s="44"/>
      <c r="PR224" s="44"/>
      <c r="PS224" s="44"/>
      <c r="PT224" s="44"/>
      <c r="PU224" s="44"/>
      <c r="PV224" s="44"/>
      <c r="PW224" s="44"/>
      <c r="PX224" s="44"/>
      <c r="PY224" s="44"/>
      <c r="PZ224" s="44"/>
      <c r="QA224" s="44"/>
      <c r="QB224" s="44"/>
      <c r="QC224" s="44"/>
      <c r="QD224" s="44"/>
      <c r="QE224" s="44"/>
      <c r="QF224" s="44"/>
      <c r="QG224" s="44"/>
      <c r="QH224" s="44"/>
      <c r="QI224" s="44"/>
      <c r="QJ224" s="44"/>
      <c r="QK224" s="44"/>
      <c r="QL224" s="44"/>
      <c r="QM224" s="44"/>
      <c r="QN224" s="44"/>
      <c r="QO224" s="44"/>
      <c r="QP224" s="44"/>
      <c r="QQ224" s="44"/>
      <c r="QR224" s="44"/>
      <c r="QS224" s="44"/>
      <c r="QT224" s="44"/>
      <c r="QU224" s="44"/>
      <c r="QV224" s="44"/>
      <c r="QW224" s="44"/>
      <c r="QX224" s="44"/>
      <c r="QY224" s="44"/>
      <c r="QZ224" s="44"/>
      <c r="RA224" s="44"/>
      <c r="RB224" s="44"/>
      <c r="RC224" s="44"/>
      <c r="RD224" s="44"/>
      <c r="RE224" s="44"/>
      <c r="RF224" s="44"/>
      <c r="RG224" s="44"/>
      <c r="RH224" s="44"/>
      <c r="RI224" s="44"/>
      <c r="RJ224" s="44"/>
      <c r="RK224" s="44"/>
      <c r="RL224" s="44"/>
      <c r="RM224" s="44"/>
      <c r="RN224" s="44"/>
      <c r="RO224" s="44"/>
      <c r="RP224" s="44"/>
      <c r="RQ224" s="44"/>
      <c r="RR224" s="44"/>
      <c r="RS224" s="44"/>
      <c r="RT224" s="44"/>
      <c r="RU224" s="44"/>
      <c r="RV224" s="44"/>
      <c r="RW224" s="44"/>
      <c r="RX224" s="44"/>
      <c r="RY224" s="44"/>
      <c r="RZ224" s="44"/>
      <c r="SA224" s="44"/>
      <c r="SB224" s="44"/>
      <c r="SC224" s="44"/>
      <c r="SD224" s="44"/>
      <c r="SE224" s="44"/>
      <c r="SF224" s="44"/>
      <c r="SG224" s="44"/>
      <c r="SH224" s="44"/>
      <c r="SI224" s="44"/>
      <c r="SJ224" s="44"/>
      <c r="SK224" s="44"/>
      <c r="SL224" s="44"/>
      <c r="SM224" s="44"/>
      <c r="SN224" s="44"/>
      <c r="SO224" s="44"/>
      <c r="SP224" s="44"/>
      <c r="SQ224" s="44"/>
      <c r="SR224" s="44"/>
      <c r="SS224" s="44"/>
      <c r="ST224" s="44"/>
      <c r="SU224" s="44"/>
      <c r="SV224" s="44"/>
      <c r="SW224" s="44"/>
      <c r="SX224" s="44"/>
      <c r="SY224" s="44"/>
      <c r="SZ224" s="44"/>
      <c r="TA224" s="44"/>
      <c r="TB224" s="44"/>
      <c r="TC224" s="44"/>
      <c r="TD224" s="44"/>
      <c r="TE224" s="44"/>
      <c r="TF224" s="44"/>
      <c r="TG224" s="44"/>
      <c r="TH224" s="44"/>
      <c r="TI224" s="44"/>
      <c r="TJ224" s="44"/>
      <c r="TK224" s="44"/>
      <c r="TL224" s="44"/>
      <c r="TM224" s="44"/>
      <c r="TN224" s="44"/>
      <c r="TO224" s="44"/>
      <c r="TP224" s="44"/>
      <c r="TQ224" s="44"/>
      <c r="TR224" s="44"/>
      <c r="TS224" s="44"/>
      <c r="TT224" s="44"/>
      <c r="TU224" s="44"/>
      <c r="TV224" s="44"/>
      <c r="TW224" s="44"/>
      <c r="TX224" s="44"/>
      <c r="TY224" s="44"/>
      <c r="TZ224" s="44"/>
      <c r="UA224" s="44"/>
      <c r="UB224" s="44"/>
      <c r="UC224" s="44"/>
      <c r="UD224" s="44"/>
      <c r="UE224" s="44"/>
      <c r="UF224" s="44"/>
      <c r="UG224" s="44"/>
      <c r="UH224" s="44"/>
      <c r="UI224" s="44"/>
      <c r="UJ224" s="44"/>
      <c r="UK224" s="44"/>
      <c r="UL224" s="44"/>
      <c r="UM224" s="44"/>
      <c r="UN224" s="44"/>
      <c r="UO224" s="44"/>
      <c r="UP224" s="44"/>
      <c r="UQ224" s="44"/>
      <c r="UR224" s="44"/>
      <c r="US224" s="44"/>
      <c r="UT224" s="44"/>
      <c r="UU224" s="44"/>
      <c r="UV224" s="44"/>
      <c r="UW224" s="44"/>
      <c r="UX224" s="44"/>
      <c r="UY224" s="44"/>
      <c r="UZ224" s="44"/>
      <c r="VA224" s="44"/>
      <c r="VB224" s="44"/>
    </row>
    <row r="225" spans="1:574" x14ac:dyDescent="0.25">
      <c r="B225" s="70">
        <v>6.06</v>
      </c>
      <c r="C225" s="145" t="s">
        <v>493</v>
      </c>
      <c r="D225" s="72">
        <f>SUM(D226:D227)</f>
        <v>110250000</v>
      </c>
      <c r="E225" s="72">
        <f>SUM(E226:E227)</f>
        <v>0</v>
      </c>
      <c r="F225" s="144">
        <f t="shared" ref="F225:I225" si="209">SUM(F226:F227)</f>
        <v>110250000</v>
      </c>
      <c r="G225" s="144">
        <f t="shared" si="209"/>
        <v>107500</v>
      </c>
      <c r="H225" s="144">
        <f t="shared" si="209"/>
        <v>107500</v>
      </c>
      <c r="I225" s="72">
        <f t="shared" si="209"/>
        <v>110142500</v>
      </c>
      <c r="J225" s="73">
        <f t="shared" si="200"/>
        <v>0.99902494331065761</v>
      </c>
      <c r="K225" s="79"/>
      <c r="L225" s="72">
        <f t="shared" ref="L225:O225" si="210">SUM(L226:L227)</f>
        <v>107500</v>
      </c>
      <c r="M225" s="72">
        <f t="shared" si="210"/>
        <v>0</v>
      </c>
      <c r="N225" s="72">
        <f t="shared" si="210"/>
        <v>107500</v>
      </c>
      <c r="O225" s="72">
        <f t="shared" si="210"/>
        <v>110142500</v>
      </c>
      <c r="P225" s="47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</row>
    <row r="226" spans="1:574" hidden="1" x14ac:dyDescent="0.25">
      <c r="A226" s="44"/>
      <c r="B226" s="74" t="s">
        <v>494</v>
      </c>
      <c r="C226" s="75" t="s">
        <v>495</v>
      </c>
      <c r="D226" s="76">
        <f>+'[5]Presupuesto 2020'!U226</f>
        <v>110250000</v>
      </c>
      <c r="E226" s="76">
        <f>+'[5]Programa I'!D226+'[5]Programa II'!D226+'[5]Programa III'!D226+'[5]Programa IV'!D226+'[5]Programa V'!D226</f>
        <v>0</v>
      </c>
      <c r="F226" s="89">
        <f t="shared" ref="F226:F227" si="211">SUM(D226:E226)</f>
        <v>110250000</v>
      </c>
      <c r="G226" s="89">
        <f>+'[5]Programa I'!F226+'[5]Programa II'!F226+'[5]Programa III'!F226+'[5]Programa IV'!F226+'[5]Programa V'!F226</f>
        <v>107500</v>
      </c>
      <c r="H226" s="89">
        <f>+'[5]Total Programa'!U225</f>
        <v>107500</v>
      </c>
      <c r="I226" s="89">
        <f t="shared" ref="I226:I227" si="212">+F226-H226</f>
        <v>110142500</v>
      </c>
      <c r="J226" s="90">
        <f t="shared" si="200"/>
        <v>0.99902494331065761</v>
      </c>
      <c r="L226" s="89">
        <f>+'[5]Programa I'!K226+'[5]Programa II'!K226+'[5]Programa III'!K226+'[5]Programa IV'!K226+'[5]Programa V'!K226</f>
        <v>107500</v>
      </c>
      <c r="M226" s="89">
        <f>+'[5]Programa I'!L226+'[5]Programa II'!L226+'[5]Programa III'!L226+'[5]Programa IV'!L226+'[5]Programa V'!L226</f>
        <v>0</v>
      </c>
      <c r="N226" s="89">
        <f t="shared" ref="N226:N227" si="213">SUM(L226:M226)</f>
        <v>107500</v>
      </c>
      <c r="O226" s="89">
        <f>+F226-N226</f>
        <v>110142500</v>
      </c>
      <c r="P226" s="47"/>
    </row>
    <row r="227" spans="1:574" hidden="1" x14ac:dyDescent="0.25">
      <c r="A227" s="44"/>
      <c r="B227" s="74" t="s">
        <v>496</v>
      </c>
      <c r="C227" s="75" t="s">
        <v>497</v>
      </c>
      <c r="D227" s="76">
        <f>+'[5]Presupuesto 2020'!U227</f>
        <v>0</v>
      </c>
      <c r="E227" s="76">
        <f>+'[5]Programa I'!D227+'[5]Programa II'!D227+'[5]Programa III'!D227+'[5]Programa IV'!D227+'[5]Programa V'!D227</f>
        <v>0</v>
      </c>
      <c r="F227" s="89">
        <f t="shared" si="211"/>
        <v>0</v>
      </c>
      <c r="G227" s="89">
        <f>+'[5]Programa I'!F227+'[5]Programa II'!F227+'[5]Programa III'!F227+'[5]Programa IV'!F227+'[5]Programa V'!F227</f>
        <v>0</v>
      </c>
      <c r="H227" s="89">
        <f>+'[5]Total Programa'!U226</f>
        <v>0</v>
      </c>
      <c r="I227" s="89">
        <f t="shared" si="212"/>
        <v>0</v>
      </c>
      <c r="J227" s="90">
        <f t="shared" si="200"/>
        <v>0</v>
      </c>
      <c r="K227" s="44"/>
      <c r="L227" s="89">
        <f>+'[5]Programa I'!K227+'[5]Programa II'!K227+'[5]Programa III'!K227+'[5]Programa IV'!K227+'[5]Programa V'!K227</f>
        <v>0</v>
      </c>
      <c r="M227" s="89">
        <f>+'[5]Programa I'!L227+'[5]Programa II'!L227+'[5]Programa III'!L227+'[5]Programa IV'!L227+'[5]Programa V'!L227</f>
        <v>0</v>
      </c>
      <c r="N227" s="89">
        <f t="shared" si="213"/>
        <v>0</v>
      </c>
      <c r="O227" s="89">
        <f>+F227-N227</f>
        <v>0</v>
      </c>
      <c r="P227" s="47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X227" s="44"/>
      <c r="EY227" s="44"/>
      <c r="EZ227" s="44"/>
      <c r="FA227" s="44"/>
      <c r="FB227" s="44"/>
      <c r="FC227" s="44"/>
      <c r="FD227" s="44"/>
      <c r="FE227" s="44"/>
      <c r="FF227" s="44"/>
      <c r="FG227" s="44"/>
      <c r="FH227" s="44"/>
      <c r="FI227" s="44"/>
      <c r="FJ227" s="44"/>
      <c r="FK227" s="44"/>
      <c r="FL227" s="44"/>
      <c r="FM227" s="44"/>
      <c r="FN227" s="44"/>
      <c r="FO227" s="44"/>
      <c r="FP227" s="44"/>
      <c r="FQ227" s="44"/>
      <c r="FR227" s="44"/>
      <c r="FS227" s="44"/>
      <c r="FT227" s="44"/>
      <c r="FU227" s="44"/>
      <c r="FV227" s="44"/>
      <c r="FW227" s="44"/>
      <c r="FX227" s="44"/>
      <c r="FY227" s="44"/>
      <c r="FZ227" s="44"/>
      <c r="GA227" s="44"/>
      <c r="GB227" s="44"/>
      <c r="GC227" s="44"/>
      <c r="GD227" s="44"/>
      <c r="GE227" s="44"/>
      <c r="GF227" s="44"/>
      <c r="GG227" s="44"/>
      <c r="GH227" s="44"/>
      <c r="GI227" s="44"/>
      <c r="GJ227" s="44"/>
      <c r="GK227" s="44"/>
      <c r="GL227" s="44"/>
      <c r="GM227" s="44"/>
      <c r="GN227" s="44"/>
      <c r="GO227" s="44"/>
      <c r="GP227" s="44"/>
      <c r="GQ227" s="44"/>
      <c r="GR227" s="44"/>
      <c r="GS227" s="44"/>
      <c r="GT227" s="44"/>
      <c r="GU227" s="44"/>
      <c r="GV227" s="44"/>
      <c r="GW227" s="44"/>
      <c r="GX227" s="44"/>
      <c r="GY227" s="44"/>
      <c r="GZ227" s="44"/>
      <c r="HA227" s="44"/>
      <c r="HB227" s="44"/>
      <c r="HC227" s="44"/>
      <c r="HD227" s="44"/>
      <c r="HE227" s="44"/>
      <c r="HF227" s="44"/>
      <c r="HG227" s="44"/>
      <c r="HH227" s="44"/>
      <c r="HI227" s="44"/>
      <c r="HJ227" s="44"/>
      <c r="HK227" s="44"/>
      <c r="HL227" s="44"/>
      <c r="HM227" s="44"/>
      <c r="HN227" s="44"/>
      <c r="HO227" s="44"/>
      <c r="HP227" s="44"/>
      <c r="HQ227" s="44"/>
      <c r="HR227" s="44"/>
      <c r="HS227" s="44"/>
      <c r="HT227" s="44"/>
      <c r="HU227" s="44"/>
      <c r="HV227" s="44"/>
      <c r="HW227" s="44"/>
      <c r="HX227" s="44"/>
      <c r="HY227" s="44"/>
      <c r="HZ227" s="44"/>
      <c r="IA227" s="44"/>
      <c r="IB227" s="44"/>
      <c r="IC227" s="44"/>
      <c r="ID227" s="44"/>
      <c r="IE227" s="44"/>
      <c r="IF227" s="44"/>
      <c r="IG227" s="44"/>
      <c r="IH227" s="44"/>
      <c r="II227" s="44"/>
      <c r="IJ227" s="44"/>
      <c r="IK227" s="44"/>
      <c r="IL227" s="44"/>
      <c r="IM227" s="44"/>
      <c r="IN227" s="44"/>
      <c r="IO227" s="44"/>
      <c r="IP227" s="44"/>
      <c r="IQ227" s="44"/>
      <c r="IR227" s="44"/>
      <c r="IS227" s="44"/>
      <c r="IT227" s="44"/>
      <c r="IU227" s="44"/>
      <c r="IV227" s="44"/>
      <c r="IW227" s="44"/>
      <c r="IX227" s="44"/>
      <c r="IY227" s="44"/>
      <c r="IZ227" s="44"/>
      <c r="JA227" s="44"/>
      <c r="JB227" s="44"/>
      <c r="JC227" s="44"/>
      <c r="JD227" s="44"/>
      <c r="JE227" s="44"/>
      <c r="JF227" s="44"/>
      <c r="JG227" s="44"/>
      <c r="JH227" s="44"/>
      <c r="JI227" s="44"/>
      <c r="JJ227" s="44"/>
      <c r="JK227" s="44"/>
      <c r="JL227" s="44"/>
      <c r="JM227" s="44"/>
      <c r="JN227" s="44"/>
      <c r="JO227" s="44"/>
      <c r="JP227" s="44"/>
      <c r="JQ227" s="44"/>
      <c r="JR227" s="44"/>
      <c r="JS227" s="44"/>
      <c r="JT227" s="44"/>
      <c r="JU227" s="44"/>
      <c r="JV227" s="44"/>
      <c r="JW227" s="44"/>
      <c r="JX227" s="44"/>
      <c r="JY227" s="44"/>
      <c r="JZ227" s="44"/>
      <c r="KA227" s="44"/>
      <c r="KB227" s="44"/>
      <c r="KC227" s="44"/>
      <c r="KD227" s="44"/>
      <c r="KE227" s="44"/>
      <c r="KF227" s="44"/>
      <c r="KG227" s="44"/>
      <c r="KH227" s="44"/>
      <c r="KI227" s="44"/>
      <c r="KJ227" s="44"/>
      <c r="KK227" s="44"/>
      <c r="KL227" s="44"/>
      <c r="KM227" s="44"/>
      <c r="KN227" s="44"/>
      <c r="KO227" s="44"/>
      <c r="KP227" s="44"/>
      <c r="KQ227" s="44"/>
      <c r="KR227" s="44"/>
      <c r="KS227" s="44"/>
      <c r="KT227" s="44"/>
      <c r="KU227" s="44"/>
      <c r="KV227" s="44"/>
      <c r="KW227" s="44"/>
      <c r="KX227" s="44"/>
      <c r="KY227" s="44"/>
      <c r="KZ227" s="44"/>
      <c r="LA227" s="44"/>
      <c r="LB227" s="44"/>
      <c r="LC227" s="44"/>
      <c r="LD227" s="44"/>
      <c r="LE227" s="44"/>
      <c r="LF227" s="44"/>
      <c r="LG227" s="44"/>
      <c r="LH227" s="44"/>
      <c r="LI227" s="44"/>
      <c r="LJ227" s="44"/>
      <c r="LK227" s="44"/>
      <c r="LL227" s="44"/>
      <c r="LM227" s="44"/>
      <c r="LN227" s="44"/>
      <c r="LO227" s="44"/>
      <c r="LP227" s="44"/>
      <c r="LQ227" s="44"/>
      <c r="LR227" s="44"/>
      <c r="LS227" s="44"/>
      <c r="LT227" s="44"/>
      <c r="LU227" s="44"/>
      <c r="LV227" s="44"/>
      <c r="LW227" s="44"/>
      <c r="LX227" s="44"/>
      <c r="LY227" s="44"/>
      <c r="LZ227" s="44"/>
      <c r="MA227" s="44"/>
      <c r="MB227" s="44"/>
      <c r="MC227" s="44"/>
      <c r="MD227" s="44"/>
      <c r="ME227" s="44"/>
      <c r="MF227" s="44"/>
      <c r="MG227" s="44"/>
      <c r="MH227" s="44"/>
      <c r="MI227" s="44"/>
      <c r="MJ227" s="44"/>
      <c r="MK227" s="44"/>
      <c r="ML227" s="44"/>
      <c r="MM227" s="44"/>
      <c r="MN227" s="44"/>
      <c r="MO227" s="44"/>
      <c r="MP227" s="44"/>
      <c r="MQ227" s="44"/>
      <c r="MR227" s="44"/>
      <c r="MS227" s="44"/>
      <c r="MT227" s="44"/>
      <c r="MU227" s="44"/>
      <c r="MV227" s="44"/>
      <c r="MW227" s="44"/>
      <c r="MX227" s="44"/>
      <c r="MY227" s="44"/>
      <c r="MZ227" s="44"/>
      <c r="NA227" s="44"/>
      <c r="NB227" s="44"/>
      <c r="NC227" s="44"/>
      <c r="ND227" s="44"/>
      <c r="NE227" s="44"/>
      <c r="NF227" s="44"/>
      <c r="NG227" s="44"/>
      <c r="NH227" s="44"/>
      <c r="NI227" s="44"/>
      <c r="NJ227" s="44"/>
      <c r="NK227" s="44"/>
      <c r="NL227" s="44"/>
      <c r="NM227" s="44"/>
      <c r="NN227" s="44"/>
      <c r="NO227" s="44"/>
      <c r="NP227" s="44"/>
      <c r="NQ227" s="44"/>
      <c r="NR227" s="44"/>
      <c r="NS227" s="44"/>
      <c r="NT227" s="44"/>
      <c r="NU227" s="44"/>
      <c r="NV227" s="44"/>
      <c r="NW227" s="44"/>
      <c r="NX227" s="44"/>
      <c r="NY227" s="44"/>
      <c r="NZ227" s="44"/>
      <c r="OA227" s="44"/>
      <c r="OB227" s="44"/>
      <c r="OC227" s="44"/>
      <c r="OD227" s="44"/>
      <c r="OE227" s="44"/>
      <c r="OF227" s="44"/>
      <c r="OG227" s="44"/>
      <c r="OH227" s="44"/>
      <c r="OI227" s="44"/>
      <c r="OJ227" s="44"/>
      <c r="OK227" s="44"/>
      <c r="OL227" s="44"/>
      <c r="OM227" s="44"/>
      <c r="ON227" s="44"/>
      <c r="OO227" s="44"/>
      <c r="OP227" s="44"/>
      <c r="OQ227" s="44"/>
      <c r="OR227" s="44"/>
      <c r="OS227" s="44"/>
      <c r="OT227" s="44"/>
      <c r="OU227" s="44"/>
      <c r="OV227" s="44"/>
      <c r="OW227" s="44"/>
      <c r="OX227" s="44"/>
      <c r="OY227" s="44"/>
      <c r="OZ227" s="44"/>
      <c r="PA227" s="44"/>
      <c r="PB227" s="44"/>
      <c r="PC227" s="44"/>
      <c r="PD227" s="44"/>
      <c r="PE227" s="44"/>
      <c r="PF227" s="44"/>
      <c r="PG227" s="44"/>
      <c r="PH227" s="44"/>
      <c r="PI227" s="44"/>
      <c r="PJ227" s="44"/>
      <c r="PK227" s="44"/>
      <c r="PL227" s="44"/>
      <c r="PM227" s="44"/>
      <c r="PN227" s="44"/>
      <c r="PO227" s="44"/>
      <c r="PP227" s="44"/>
      <c r="PQ227" s="44"/>
      <c r="PR227" s="44"/>
      <c r="PS227" s="44"/>
      <c r="PT227" s="44"/>
      <c r="PU227" s="44"/>
      <c r="PV227" s="44"/>
      <c r="PW227" s="44"/>
      <c r="PX227" s="44"/>
      <c r="PY227" s="44"/>
      <c r="PZ227" s="44"/>
      <c r="QA227" s="44"/>
      <c r="QB227" s="44"/>
      <c r="QC227" s="44"/>
      <c r="QD227" s="44"/>
      <c r="QE227" s="44"/>
      <c r="QF227" s="44"/>
      <c r="QG227" s="44"/>
      <c r="QH227" s="44"/>
      <c r="QI227" s="44"/>
      <c r="QJ227" s="44"/>
      <c r="QK227" s="44"/>
      <c r="QL227" s="44"/>
      <c r="QM227" s="44"/>
      <c r="QN227" s="44"/>
      <c r="QO227" s="44"/>
      <c r="QP227" s="44"/>
      <c r="QQ227" s="44"/>
      <c r="QR227" s="44"/>
      <c r="QS227" s="44"/>
      <c r="QT227" s="44"/>
      <c r="QU227" s="44"/>
      <c r="QV227" s="44"/>
      <c r="QW227" s="44"/>
      <c r="QX227" s="44"/>
      <c r="QY227" s="44"/>
      <c r="QZ227" s="44"/>
      <c r="RA227" s="44"/>
      <c r="RB227" s="44"/>
      <c r="RC227" s="44"/>
      <c r="RD227" s="44"/>
      <c r="RE227" s="44"/>
      <c r="RF227" s="44"/>
      <c r="RG227" s="44"/>
      <c r="RH227" s="44"/>
      <c r="RI227" s="44"/>
      <c r="RJ227" s="44"/>
      <c r="RK227" s="44"/>
      <c r="RL227" s="44"/>
      <c r="RM227" s="44"/>
      <c r="RN227" s="44"/>
      <c r="RO227" s="44"/>
      <c r="RP227" s="44"/>
      <c r="RQ227" s="44"/>
      <c r="RR227" s="44"/>
      <c r="RS227" s="44"/>
      <c r="RT227" s="44"/>
      <c r="RU227" s="44"/>
      <c r="RV227" s="44"/>
      <c r="RW227" s="44"/>
      <c r="RX227" s="44"/>
      <c r="RY227" s="44"/>
      <c r="RZ227" s="44"/>
      <c r="SA227" s="44"/>
      <c r="SB227" s="44"/>
      <c r="SC227" s="44"/>
      <c r="SD227" s="44"/>
      <c r="SE227" s="44"/>
      <c r="SF227" s="44"/>
      <c r="SG227" s="44"/>
      <c r="SH227" s="44"/>
      <c r="SI227" s="44"/>
      <c r="SJ227" s="44"/>
      <c r="SK227" s="44"/>
      <c r="SL227" s="44"/>
      <c r="SM227" s="44"/>
      <c r="SN227" s="44"/>
      <c r="SO227" s="44"/>
      <c r="SP227" s="44"/>
      <c r="SQ227" s="44"/>
      <c r="SR227" s="44"/>
      <c r="SS227" s="44"/>
      <c r="ST227" s="44"/>
      <c r="SU227" s="44"/>
      <c r="SV227" s="44"/>
      <c r="SW227" s="44"/>
      <c r="SX227" s="44"/>
      <c r="SY227" s="44"/>
      <c r="SZ227" s="44"/>
      <c r="TA227" s="44"/>
      <c r="TB227" s="44"/>
      <c r="TC227" s="44"/>
      <c r="TD227" s="44"/>
      <c r="TE227" s="44"/>
      <c r="TF227" s="44"/>
      <c r="TG227" s="44"/>
      <c r="TH227" s="44"/>
      <c r="TI227" s="44"/>
      <c r="TJ227" s="44"/>
      <c r="TK227" s="44"/>
      <c r="TL227" s="44"/>
      <c r="TM227" s="44"/>
      <c r="TN227" s="44"/>
      <c r="TO227" s="44"/>
      <c r="TP227" s="44"/>
      <c r="TQ227" s="44"/>
      <c r="TR227" s="44"/>
      <c r="TS227" s="44"/>
      <c r="TT227" s="44"/>
      <c r="TU227" s="44"/>
      <c r="TV227" s="44"/>
      <c r="TW227" s="44"/>
      <c r="TX227" s="44"/>
      <c r="TY227" s="44"/>
      <c r="TZ227" s="44"/>
      <c r="UA227" s="44"/>
      <c r="UB227" s="44"/>
      <c r="UC227" s="44"/>
      <c r="UD227" s="44"/>
      <c r="UE227" s="44"/>
      <c r="UF227" s="44"/>
      <c r="UG227" s="44"/>
      <c r="UH227" s="44"/>
      <c r="UI227" s="44"/>
      <c r="UJ227" s="44"/>
      <c r="UK227" s="44"/>
      <c r="UL227" s="44"/>
      <c r="UM227" s="44"/>
      <c r="UN227" s="44"/>
      <c r="UO227" s="44"/>
      <c r="UP227" s="44"/>
      <c r="UQ227" s="44"/>
      <c r="UR227" s="44"/>
      <c r="US227" s="44"/>
      <c r="UT227" s="44"/>
      <c r="UU227" s="44"/>
      <c r="UV227" s="44"/>
      <c r="UW227" s="44"/>
      <c r="UX227" s="44"/>
      <c r="UY227" s="44"/>
      <c r="UZ227" s="44"/>
      <c r="VA227" s="44"/>
      <c r="VB227" s="44"/>
    </row>
    <row r="228" spans="1:574" s="50" customFormat="1" x14ac:dyDescent="0.25">
      <c r="A228" s="130"/>
      <c r="B228" s="65" t="s">
        <v>498</v>
      </c>
      <c r="C228" s="135" t="s">
        <v>70</v>
      </c>
      <c r="D228" s="67">
        <f t="shared" ref="D228:I228" si="214">+D229+D240+D265</f>
        <v>132274230727.16</v>
      </c>
      <c r="E228" s="67">
        <f t="shared" si="214"/>
        <v>0</v>
      </c>
      <c r="F228" s="140">
        <f t="shared" si="214"/>
        <v>132274230727.16</v>
      </c>
      <c r="G228" s="140">
        <f t="shared" si="214"/>
        <v>7876210056.1900005</v>
      </c>
      <c r="H228" s="140">
        <f t="shared" si="214"/>
        <v>38427282218.82</v>
      </c>
      <c r="I228" s="67">
        <f t="shared" si="214"/>
        <v>93846948508.339996</v>
      </c>
      <c r="J228" s="88">
        <f t="shared" si="200"/>
        <v>0.70948776638071431</v>
      </c>
      <c r="K228" s="79"/>
      <c r="L228" s="67">
        <f t="shared" ref="L228:O228" si="215">+L229+L240+L265</f>
        <v>7876210056.1900005</v>
      </c>
      <c r="M228" s="67">
        <f t="shared" si="215"/>
        <v>30551072162.629997</v>
      </c>
      <c r="N228" s="67">
        <f t="shared" si="215"/>
        <v>38427282218.82</v>
      </c>
      <c r="O228" s="67">
        <f t="shared" si="215"/>
        <v>93846948508.339996</v>
      </c>
      <c r="P228" s="47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  <c r="GG228" s="128"/>
      <c r="GH228" s="128"/>
      <c r="GI228" s="128"/>
      <c r="GJ228" s="128"/>
      <c r="GK228" s="128"/>
      <c r="GL228" s="128"/>
      <c r="GM228" s="128"/>
      <c r="GN228" s="128"/>
      <c r="GO228" s="128"/>
      <c r="GP228" s="128"/>
      <c r="GQ228" s="128"/>
      <c r="GR228" s="128"/>
      <c r="GS228" s="128"/>
      <c r="GT228" s="128"/>
      <c r="GU228" s="128"/>
      <c r="GV228" s="128"/>
      <c r="GW228" s="128"/>
      <c r="GX228" s="128"/>
      <c r="GY228" s="128"/>
      <c r="GZ228" s="128"/>
      <c r="HA228" s="128"/>
      <c r="HB228" s="128"/>
      <c r="HC228" s="128"/>
      <c r="HD228" s="128"/>
      <c r="HE228" s="128"/>
      <c r="HF228" s="128"/>
      <c r="HG228" s="128"/>
      <c r="HH228" s="128"/>
      <c r="HI228" s="128"/>
      <c r="HJ228" s="128"/>
      <c r="HK228" s="128"/>
      <c r="HL228" s="128"/>
      <c r="HM228" s="128"/>
      <c r="HN228" s="128"/>
      <c r="HO228" s="128"/>
      <c r="HP228" s="128"/>
      <c r="HQ228" s="128"/>
      <c r="HR228" s="128"/>
      <c r="HS228" s="128"/>
      <c r="HT228" s="128"/>
      <c r="HU228" s="128"/>
      <c r="HV228" s="128"/>
      <c r="HW228" s="128"/>
      <c r="HX228" s="128"/>
      <c r="HY228" s="128"/>
      <c r="HZ228" s="128"/>
      <c r="IA228" s="128"/>
      <c r="IB228" s="128"/>
      <c r="IC228" s="128"/>
      <c r="ID228" s="128"/>
      <c r="IE228" s="128"/>
      <c r="IF228" s="128"/>
      <c r="IG228" s="128"/>
      <c r="IH228" s="128"/>
      <c r="II228" s="128"/>
      <c r="IJ228" s="128"/>
      <c r="IK228" s="128"/>
      <c r="IL228" s="128"/>
      <c r="IM228" s="128"/>
      <c r="IN228" s="128"/>
      <c r="IO228" s="128"/>
      <c r="IP228" s="128"/>
      <c r="IQ228" s="128"/>
      <c r="IR228" s="128"/>
      <c r="IS228" s="128"/>
      <c r="IT228" s="128"/>
      <c r="IU228" s="128"/>
      <c r="IV228" s="128"/>
      <c r="IW228" s="128"/>
      <c r="IX228" s="128"/>
      <c r="IY228" s="128"/>
      <c r="IZ228" s="128"/>
      <c r="JA228" s="128"/>
      <c r="JB228" s="128"/>
      <c r="JC228" s="128"/>
      <c r="JD228" s="128"/>
      <c r="JE228" s="128"/>
      <c r="JF228" s="128"/>
      <c r="JG228" s="128"/>
      <c r="JH228" s="128"/>
      <c r="JI228" s="128"/>
      <c r="JJ228" s="128"/>
      <c r="JK228" s="128"/>
      <c r="JL228" s="128"/>
      <c r="JM228" s="128"/>
      <c r="JN228" s="128"/>
      <c r="JO228" s="128"/>
      <c r="JP228" s="128"/>
      <c r="JQ228" s="128"/>
      <c r="JR228" s="128"/>
      <c r="JS228" s="128"/>
      <c r="JT228" s="128"/>
      <c r="JU228" s="128"/>
      <c r="JV228" s="128"/>
      <c r="JW228" s="128"/>
      <c r="JX228" s="128"/>
      <c r="JY228" s="128"/>
      <c r="JZ228" s="128"/>
      <c r="KA228" s="128"/>
      <c r="KB228" s="128"/>
      <c r="KC228" s="128"/>
      <c r="KD228" s="128"/>
      <c r="KE228" s="128"/>
      <c r="KF228" s="128"/>
      <c r="KG228" s="128"/>
      <c r="KH228" s="128"/>
      <c r="KI228" s="128"/>
      <c r="KJ228" s="128"/>
      <c r="KK228" s="128"/>
      <c r="KL228" s="128"/>
      <c r="KM228" s="128"/>
      <c r="KN228" s="128"/>
      <c r="KO228" s="128"/>
      <c r="KP228" s="128"/>
      <c r="KQ228" s="128"/>
      <c r="KR228" s="128"/>
      <c r="KS228" s="128"/>
      <c r="KT228" s="128"/>
      <c r="KU228" s="128"/>
      <c r="KV228" s="128"/>
      <c r="KW228" s="128"/>
      <c r="KX228" s="128"/>
      <c r="KY228" s="128"/>
      <c r="KZ228" s="128"/>
      <c r="LA228" s="128"/>
      <c r="LB228" s="128"/>
      <c r="LC228" s="128"/>
      <c r="LD228" s="128"/>
      <c r="LE228" s="128"/>
      <c r="LF228" s="128"/>
      <c r="LG228" s="128"/>
      <c r="LH228" s="128"/>
      <c r="LI228" s="128"/>
      <c r="LJ228" s="128"/>
      <c r="LK228" s="128"/>
      <c r="LL228" s="128"/>
      <c r="LM228" s="128"/>
      <c r="LN228" s="128"/>
      <c r="LO228" s="128"/>
      <c r="LP228" s="128"/>
      <c r="LQ228" s="128"/>
      <c r="LR228" s="128"/>
      <c r="LS228" s="128"/>
      <c r="LT228" s="128"/>
      <c r="LU228" s="128"/>
      <c r="LV228" s="128"/>
      <c r="LW228" s="128"/>
      <c r="LX228" s="128"/>
      <c r="LY228" s="128"/>
      <c r="LZ228" s="128"/>
      <c r="MA228" s="128"/>
      <c r="MB228" s="128"/>
      <c r="MC228" s="128"/>
      <c r="MD228" s="128"/>
      <c r="ME228" s="128"/>
      <c r="MF228" s="128"/>
      <c r="MG228" s="128"/>
      <c r="MH228" s="128"/>
      <c r="MI228" s="128"/>
      <c r="MJ228" s="128"/>
      <c r="MK228" s="128"/>
      <c r="ML228" s="128"/>
      <c r="MM228" s="128"/>
      <c r="MN228" s="128"/>
      <c r="MO228" s="128"/>
      <c r="MP228" s="128"/>
      <c r="MQ228" s="128"/>
      <c r="MR228" s="128"/>
      <c r="MS228" s="128"/>
      <c r="MT228" s="128"/>
      <c r="MU228" s="128"/>
      <c r="MV228" s="128"/>
      <c r="MW228" s="128"/>
      <c r="MX228" s="128"/>
      <c r="MY228" s="128"/>
      <c r="MZ228" s="128"/>
      <c r="NA228" s="128"/>
      <c r="NB228" s="128"/>
      <c r="NC228" s="128"/>
      <c r="ND228" s="128"/>
      <c r="NE228" s="128"/>
      <c r="NF228" s="128"/>
      <c r="NG228" s="128"/>
      <c r="NH228" s="128"/>
      <c r="NI228" s="128"/>
      <c r="NJ228" s="128"/>
      <c r="NK228" s="128"/>
      <c r="NL228" s="128"/>
      <c r="NM228" s="128"/>
      <c r="NN228" s="128"/>
      <c r="NO228" s="128"/>
      <c r="NP228" s="128"/>
      <c r="NQ228" s="128"/>
      <c r="NR228" s="128"/>
      <c r="NS228" s="128"/>
      <c r="NT228" s="128"/>
      <c r="NU228" s="128"/>
      <c r="NV228" s="128"/>
      <c r="NW228" s="128"/>
      <c r="NX228" s="128"/>
      <c r="NY228" s="128"/>
      <c r="NZ228" s="128"/>
      <c r="OA228" s="128"/>
      <c r="OB228" s="128"/>
      <c r="OC228" s="128"/>
      <c r="OD228" s="128"/>
      <c r="OE228" s="128"/>
      <c r="OF228" s="128"/>
      <c r="OG228" s="128"/>
      <c r="OH228" s="128"/>
      <c r="OI228" s="128"/>
      <c r="OJ228" s="128"/>
      <c r="OK228" s="128"/>
      <c r="OL228" s="128"/>
      <c r="OM228" s="128"/>
      <c r="ON228" s="128"/>
      <c r="OO228" s="128"/>
      <c r="OP228" s="128"/>
      <c r="OQ228" s="128"/>
      <c r="OR228" s="128"/>
      <c r="OS228" s="128"/>
      <c r="OT228" s="128"/>
      <c r="OU228" s="128"/>
      <c r="OV228" s="128"/>
      <c r="OW228" s="128"/>
      <c r="OX228" s="128"/>
      <c r="OY228" s="128"/>
      <c r="OZ228" s="128"/>
      <c r="PA228" s="128"/>
      <c r="PB228" s="128"/>
      <c r="PC228" s="128"/>
      <c r="PD228" s="128"/>
      <c r="PE228" s="128"/>
      <c r="PF228" s="128"/>
      <c r="PG228" s="128"/>
      <c r="PH228" s="128"/>
      <c r="PI228" s="128"/>
      <c r="PJ228" s="128"/>
      <c r="PK228" s="128"/>
      <c r="PL228" s="128"/>
      <c r="PM228" s="128"/>
      <c r="PN228" s="128"/>
      <c r="PO228" s="128"/>
      <c r="PP228" s="128"/>
      <c r="PQ228" s="128"/>
      <c r="PR228" s="128"/>
      <c r="PS228" s="128"/>
      <c r="PT228" s="128"/>
      <c r="PU228" s="128"/>
      <c r="PV228" s="128"/>
      <c r="PW228" s="128"/>
      <c r="PX228" s="128"/>
      <c r="PY228" s="128"/>
      <c r="PZ228" s="128"/>
      <c r="QA228" s="128"/>
      <c r="QB228" s="128"/>
      <c r="QC228" s="128"/>
      <c r="QD228" s="128"/>
      <c r="QE228" s="128"/>
      <c r="QF228" s="128"/>
      <c r="QG228" s="128"/>
      <c r="QH228" s="128"/>
      <c r="QI228" s="128"/>
      <c r="QJ228" s="128"/>
      <c r="QK228" s="128"/>
      <c r="QL228" s="128"/>
      <c r="QM228" s="128"/>
      <c r="QN228" s="128"/>
      <c r="QO228" s="128"/>
      <c r="QP228" s="128"/>
      <c r="QQ228" s="128"/>
      <c r="QR228" s="128"/>
      <c r="QS228" s="128"/>
      <c r="QT228" s="128"/>
      <c r="QU228" s="128"/>
      <c r="QV228" s="128"/>
      <c r="QW228" s="128"/>
      <c r="QX228" s="128"/>
      <c r="QY228" s="128"/>
      <c r="QZ228" s="128"/>
      <c r="RA228" s="128"/>
      <c r="RB228" s="128"/>
      <c r="RC228" s="128"/>
      <c r="RD228" s="128"/>
      <c r="RE228" s="128"/>
      <c r="RF228" s="128"/>
      <c r="RG228" s="128"/>
      <c r="RH228" s="128"/>
      <c r="RI228" s="128"/>
      <c r="RJ228" s="128"/>
      <c r="RK228" s="128"/>
      <c r="RL228" s="128"/>
      <c r="RM228" s="128"/>
      <c r="RN228" s="128"/>
      <c r="RO228" s="128"/>
      <c r="RP228" s="128"/>
      <c r="RQ228" s="128"/>
      <c r="RR228" s="128"/>
      <c r="RS228" s="128"/>
      <c r="RT228" s="128"/>
      <c r="RU228" s="128"/>
      <c r="RV228" s="128"/>
      <c r="RW228" s="128"/>
      <c r="RX228" s="128"/>
      <c r="RY228" s="128"/>
      <c r="RZ228" s="128"/>
      <c r="SA228" s="128"/>
      <c r="SB228" s="128"/>
      <c r="SC228" s="128"/>
      <c r="SD228" s="128"/>
      <c r="SE228" s="128"/>
      <c r="SF228" s="128"/>
      <c r="SG228" s="128"/>
      <c r="SH228" s="128"/>
      <c r="SI228" s="128"/>
      <c r="SJ228" s="128"/>
      <c r="SK228" s="128"/>
      <c r="SL228" s="128"/>
      <c r="SM228" s="128"/>
      <c r="SN228" s="128"/>
      <c r="SO228" s="128"/>
      <c r="SP228" s="128"/>
      <c r="SQ228" s="128"/>
      <c r="SR228" s="128"/>
      <c r="SS228" s="128"/>
      <c r="ST228" s="128"/>
      <c r="SU228" s="128"/>
      <c r="SV228" s="128"/>
      <c r="SW228" s="128"/>
      <c r="SX228" s="128"/>
      <c r="SY228" s="128"/>
      <c r="SZ228" s="128"/>
      <c r="TA228" s="128"/>
      <c r="TB228" s="128"/>
      <c r="TC228" s="128"/>
      <c r="TD228" s="128"/>
      <c r="TE228" s="128"/>
      <c r="TF228" s="128"/>
      <c r="TG228" s="128"/>
      <c r="TH228" s="128"/>
      <c r="TI228" s="128"/>
      <c r="TJ228" s="128"/>
      <c r="TK228" s="128"/>
      <c r="TL228" s="128"/>
      <c r="TM228" s="128"/>
      <c r="TN228" s="128"/>
      <c r="TO228" s="128"/>
      <c r="TP228" s="128"/>
      <c r="TQ228" s="128"/>
      <c r="TR228" s="128"/>
      <c r="TS228" s="128"/>
      <c r="TT228" s="128"/>
      <c r="TU228" s="128"/>
      <c r="TV228" s="128"/>
      <c r="TW228" s="128"/>
      <c r="TX228" s="128"/>
      <c r="TY228" s="128"/>
      <c r="TZ228" s="128"/>
      <c r="UA228" s="128"/>
      <c r="UB228" s="128"/>
      <c r="UC228" s="128"/>
      <c r="UD228" s="128"/>
      <c r="UE228" s="128"/>
      <c r="UF228" s="128"/>
      <c r="UG228" s="128"/>
      <c r="UH228" s="128"/>
      <c r="UI228" s="128"/>
      <c r="UJ228" s="128"/>
      <c r="UK228" s="128"/>
      <c r="UL228" s="128"/>
      <c r="UM228" s="128"/>
      <c r="UN228" s="128"/>
      <c r="UO228" s="128"/>
      <c r="UP228" s="128"/>
      <c r="UQ228" s="128"/>
      <c r="UR228" s="128"/>
      <c r="US228" s="128"/>
      <c r="UT228" s="128"/>
      <c r="UU228" s="128"/>
      <c r="UV228" s="128"/>
      <c r="UW228" s="128"/>
      <c r="UX228" s="128"/>
      <c r="UY228" s="128"/>
      <c r="UZ228" s="128"/>
      <c r="VA228" s="128"/>
      <c r="VB228" s="128"/>
    </row>
    <row r="229" spans="1:574" x14ac:dyDescent="0.25">
      <c r="B229" s="70" t="s">
        <v>499</v>
      </c>
      <c r="C229" s="148" t="s">
        <v>500</v>
      </c>
      <c r="D229" s="72">
        <f t="shared" ref="D229:I229" si="216">+D230+D232+D234</f>
        <v>8813692354.5900002</v>
      </c>
      <c r="E229" s="72">
        <f t="shared" si="216"/>
        <v>-234000000</v>
      </c>
      <c r="F229" s="144">
        <f t="shared" si="216"/>
        <v>8579692354.5900002</v>
      </c>
      <c r="G229" s="144">
        <f t="shared" si="216"/>
        <v>421823692.85000002</v>
      </c>
      <c r="H229" s="144">
        <f t="shared" si="216"/>
        <v>2241114557.0200005</v>
      </c>
      <c r="I229" s="72">
        <f t="shared" si="216"/>
        <v>6338577797.5699997</v>
      </c>
      <c r="J229" s="73">
        <f t="shared" si="200"/>
        <v>0.73878847114826451</v>
      </c>
      <c r="K229" s="79"/>
      <c r="L229" s="72">
        <f t="shared" ref="L229:O229" si="217">+L230+L232+L234</f>
        <v>421823692.85000002</v>
      </c>
      <c r="M229" s="72">
        <f t="shared" si="217"/>
        <v>1819290864.1700001</v>
      </c>
      <c r="N229" s="72">
        <f t="shared" si="217"/>
        <v>2241114557.0200005</v>
      </c>
      <c r="O229" s="72">
        <f t="shared" si="217"/>
        <v>6338577797.5699997</v>
      </c>
      <c r="P229" s="47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</row>
    <row r="230" spans="1:574" s="50" customFormat="1" hidden="1" x14ac:dyDescent="0.25">
      <c r="B230" s="70" t="s">
        <v>501</v>
      </c>
      <c r="C230" s="50" t="s">
        <v>502</v>
      </c>
      <c r="D230" s="72">
        <f>+D231</f>
        <v>0</v>
      </c>
      <c r="E230" s="72">
        <f>+E231</f>
        <v>0</v>
      </c>
      <c r="F230" s="72">
        <f t="shared" ref="F230:O230" si="218">+F231</f>
        <v>0</v>
      </c>
      <c r="G230" s="72">
        <f t="shared" si="218"/>
        <v>0</v>
      </c>
      <c r="H230" s="72">
        <f t="shared" si="218"/>
        <v>0</v>
      </c>
      <c r="I230" s="72">
        <f t="shared" si="218"/>
        <v>0</v>
      </c>
      <c r="J230" s="73">
        <f t="shared" si="200"/>
        <v>0</v>
      </c>
      <c r="L230" s="72">
        <f t="shared" si="218"/>
        <v>0</v>
      </c>
      <c r="M230" s="72">
        <f t="shared" si="218"/>
        <v>0</v>
      </c>
      <c r="N230" s="72">
        <f t="shared" si="218"/>
        <v>0</v>
      </c>
      <c r="O230" s="72">
        <f t="shared" si="218"/>
        <v>0</v>
      </c>
      <c r="P230" s="47"/>
    </row>
    <row r="231" spans="1:574" hidden="1" x14ac:dyDescent="0.25">
      <c r="A231" s="44"/>
      <c r="B231" s="74" t="s">
        <v>503</v>
      </c>
      <c r="C231" s="91" t="s">
        <v>504</v>
      </c>
      <c r="D231" s="76">
        <f>+'[5]Presupuesto 2020'!U231</f>
        <v>0</v>
      </c>
      <c r="E231" s="76">
        <f>+'[5]Programa I'!D231+'[5]Programa II'!D231+'[5]Programa III'!D231+'[5]Programa IV'!D231+'[5]Programa V'!D231</f>
        <v>0</v>
      </c>
      <c r="F231" s="89">
        <f>SUM(D231:E231)</f>
        <v>0</v>
      </c>
      <c r="G231" s="89">
        <f>+'[5]Programa I'!F231+'[5]Programa II'!F231+'[5]Programa III'!F231+'[5]Programa IV'!F231+'[5]Programa V'!F231</f>
        <v>0</v>
      </c>
      <c r="H231" s="89">
        <f>+'[5]Total Programa'!U230</f>
        <v>0</v>
      </c>
      <c r="I231" s="89">
        <f>+F231-H231</f>
        <v>0</v>
      </c>
      <c r="J231" s="90">
        <f t="shared" si="200"/>
        <v>0</v>
      </c>
      <c r="K231" s="44"/>
      <c r="L231" s="89">
        <f>+'[5]Programa I'!K231+'[5]Programa II'!K231+'[5]Programa III'!K231+'[5]Programa IV'!K231+'[5]Programa V'!K231</f>
        <v>0</v>
      </c>
      <c r="M231" s="89">
        <f>+'[5]Programa I'!L231+'[5]Programa II'!L231+'[5]Programa III'!L231+'[5]Programa IV'!L231+'[5]Programa V'!L231</f>
        <v>0</v>
      </c>
      <c r="N231" s="89">
        <f>SUM(L231:M231)</f>
        <v>0</v>
      </c>
      <c r="O231" s="89">
        <f>+F231-N231</f>
        <v>0</v>
      </c>
      <c r="P231" s="47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  <c r="FW231" s="44"/>
      <c r="FX231" s="44"/>
      <c r="FY231" s="44"/>
      <c r="FZ231" s="44"/>
      <c r="GA231" s="44"/>
      <c r="GB231" s="44"/>
      <c r="GC231" s="44"/>
      <c r="GD231" s="44"/>
      <c r="GE231" s="44"/>
      <c r="GF231" s="44"/>
      <c r="GG231" s="44"/>
      <c r="GH231" s="44"/>
      <c r="GI231" s="44"/>
      <c r="GJ231" s="44"/>
      <c r="GK231" s="44"/>
      <c r="GL231" s="44"/>
      <c r="GM231" s="44"/>
      <c r="GN231" s="44"/>
      <c r="GO231" s="44"/>
      <c r="GP231" s="44"/>
      <c r="GQ231" s="44"/>
      <c r="GR231" s="44"/>
      <c r="GS231" s="44"/>
      <c r="GT231" s="44"/>
      <c r="GU231" s="44"/>
      <c r="GV231" s="44"/>
      <c r="GW231" s="44"/>
      <c r="GX231" s="44"/>
      <c r="GY231" s="44"/>
      <c r="GZ231" s="44"/>
      <c r="HA231" s="44"/>
      <c r="HB231" s="44"/>
      <c r="HC231" s="44"/>
      <c r="HD231" s="44"/>
      <c r="HE231" s="44"/>
      <c r="HF231" s="44"/>
      <c r="HG231" s="44"/>
      <c r="HH231" s="44"/>
      <c r="HI231" s="44"/>
      <c r="HJ231" s="44"/>
      <c r="HK231" s="44"/>
      <c r="HL231" s="44"/>
      <c r="HM231" s="44"/>
      <c r="HN231" s="44"/>
      <c r="HO231" s="44"/>
      <c r="HP231" s="44"/>
      <c r="HQ231" s="44"/>
      <c r="HR231" s="44"/>
      <c r="HS231" s="44"/>
      <c r="HT231" s="44"/>
      <c r="HU231" s="44"/>
      <c r="HV231" s="44"/>
      <c r="HW231" s="44"/>
      <c r="HX231" s="44"/>
      <c r="HY231" s="44"/>
      <c r="HZ231" s="44"/>
      <c r="IA231" s="44"/>
      <c r="IB231" s="44"/>
      <c r="IC231" s="44"/>
      <c r="ID231" s="44"/>
      <c r="IE231" s="44"/>
      <c r="IF231" s="44"/>
      <c r="IG231" s="44"/>
      <c r="IH231" s="44"/>
      <c r="II231" s="44"/>
      <c r="IJ231" s="44"/>
      <c r="IK231" s="44"/>
      <c r="IL231" s="44"/>
      <c r="IM231" s="44"/>
      <c r="IN231" s="44"/>
      <c r="IO231" s="44"/>
      <c r="IP231" s="44"/>
      <c r="IQ231" s="44"/>
      <c r="IR231" s="44"/>
      <c r="IS231" s="44"/>
      <c r="IT231" s="44"/>
      <c r="IU231" s="44"/>
      <c r="IV231" s="44"/>
      <c r="IW231" s="44"/>
      <c r="IX231" s="44"/>
      <c r="IY231" s="44"/>
      <c r="IZ231" s="44"/>
      <c r="JA231" s="44"/>
      <c r="JB231" s="44"/>
      <c r="JC231" s="44"/>
      <c r="JD231" s="44"/>
      <c r="JE231" s="44"/>
      <c r="JF231" s="44"/>
      <c r="JG231" s="44"/>
      <c r="JH231" s="44"/>
      <c r="JI231" s="44"/>
      <c r="JJ231" s="44"/>
      <c r="JK231" s="44"/>
      <c r="JL231" s="44"/>
      <c r="JM231" s="44"/>
      <c r="JN231" s="44"/>
      <c r="JO231" s="44"/>
      <c r="JP231" s="44"/>
      <c r="JQ231" s="44"/>
      <c r="JR231" s="44"/>
      <c r="JS231" s="44"/>
      <c r="JT231" s="44"/>
      <c r="JU231" s="44"/>
      <c r="JV231" s="44"/>
      <c r="JW231" s="44"/>
      <c r="JX231" s="44"/>
      <c r="JY231" s="44"/>
      <c r="JZ231" s="44"/>
      <c r="KA231" s="44"/>
      <c r="KB231" s="44"/>
      <c r="KC231" s="44"/>
      <c r="KD231" s="44"/>
      <c r="KE231" s="44"/>
      <c r="KF231" s="44"/>
      <c r="KG231" s="44"/>
      <c r="KH231" s="44"/>
      <c r="KI231" s="44"/>
      <c r="KJ231" s="44"/>
      <c r="KK231" s="44"/>
      <c r="KL231" s="44"/>
      <c r="KM231" s="44"/>
      <c r="KN231" s="44"/>
      <c r="KO231" s="44"/>
      <c r="KP231" s="44"/>
      <c r="KQ231" s="44"/>
      <c r="KR231" s="44"/>
      <c r="KS231" s="44"/>
      <c r="KT231" s="44"/>
      <c r="KU231" s="44"/>
      <c r="KV231" s="44"/>
      <c r="KW231" s="44"/>
      <c r="KX231" s="44"/>
      <c r="KY231" s="44"/>
      <c r="KZ231" s="44"/>
      <c r="LA231" s="44"/>
      <c r="LB231" s="44"/>
      <c r="LC231" s="44"/>
      <c r="LD231" s="44"/>
      <c r="LE231" s="44"/>
      <c r="LF231" s="44"/>
      <c r="LG231" s="44"/>
      <c r="LH231" s="44"/>
      <c r="LI231" s="44"/>
      <c r="LJ231" s="44"/>
      <c r="LK231" s="44"/>
      <c r="LL231" s="44"/>
      <c r="LM231" s="44"/>
      <c r="LN231" s="44"/>
      <c r="LO231" s="44"/>
      <c r="LP231" s="44"/>
      <c r="LQ231" s="44"/>
      <c r="LR231" s="44"/>
      <c r="LS231" s="44"/>
      <c r="LT231" s="44"/>
      <c r="LU231" s="44"/>
      <c r="LV231" s="44"/>
      <c r="LW231" s="44"/>
      <c r="LX231" s="44"/>
      <c r="LY231" s="44"/>
      <c r="LZ231" s="44"/>
      <c r="MA231" s="44"/>
      <c r="MB231" s="44"/>
      <c r="MC231" s="44"/>
      <c r="MD231" s="44"/>
      <c r="ME231" s="44"/>
      <c r="MF231" s="44"/>
      <c r="MG231" s="44"/>
      <c r="MH231" s="44"/>
      <c r="MI231" s="44"/>
      <c r="MJ231" s="44"/>
      <c r="MK231" s="44"/>
      <c r="ML231" s="44"/>
      <c r="MM231" s="44"/>
      <c r="MN231" s="44"/>
      <c r="MO231" s="44"/>
      <c r="MP231" s="44"/>
      <c r="MQ231" s="44"/>
      <c r="MR231" s="44"/>
      <c r="MS231" s="44"/>
      <c r="MT231" s="44"/>
      <c r="MU231" s="44"/>
      <c r="MV231" s="44"/>
      <c r="MW231" s="44"/>
      <c r="MX231" s="44"/>
      <c r="MY231" s="44"/>
      <c r="MZ231" s="44"/>
      <c r="NA231" s="44"/>
      <c r="NB231" s="44"/>
      <c r="NC231" s="44"/>
      <c r="ND231" s="44"/>
      <c r="NE231" s="44"/>
      <c r="NF231" s="44"/>
      <c r="NG231" s="44"/>
      <c r="NH231" s="44"/>
      <c r="NI231" s="44"/>
      <c r="NJ231" s="44"/>
      <c r="NK231" s="44"/>
      <c r="NL231" s="44"/>
      <c r="NM231" s="44"/>
      <c r="NN231" s="44"/>
      <c r="NO231" s="44"/>
      <c r="NP231" s="44"/>
      <c r="NQ231" s="44"/>
      <c r="NR231" s="44"/>
      <c r="NS231" s="44"/>
      <c r="NT231" s="44"/>
      <c r="NU231" s="44"/>
      <c r="NV231" s="44"/>
      <c r="NW231" s="44"/>
      <c r="NX231" s="44"/>
      <c r="NY231" s="44"/>
      <c r="NZ231" s="44"/>
      <c r="OA231" s="44"/>
      <c r="OB231" s="44"/>
      <c r="OC231" s="44"/>
      <c r="OD231" s="44"/>
      <c r="OE231" s="44"/>
      <c r="OF231" s="44"/>
      <c r="OG231" s="44"/>
      <c r="OH231" s="44"/>
      <c r="OI231" s="44"/>
      <c r="OJ231" s="44"/>
      <c r="OK231" s="44"/>
      <c r="OL231" s="44"/>
      <c r="OM231" s="44"/>
      <c r="ON231" s="44"/>
      <c r="OO231" s="44"/>
      <c r="OP231" s="44"/>
      <c r="OQ231" s="44"/>
      <c r="OR231" s="44"/>
      <c r="OS231" s="44"/>
      <c r="OT231" s="44"/>
      <c r="OU231" s="44"/>
      <c r="OV231" s="44"/>
      <c r="OW231" s="44"/>
      <c r="OX231" s="44"/>
      <c r="OY231" s="44"/>
      <c r="OZ231" s="44"/>
      <c r="PA231" s="44"/>
      <c r="PB231" s="44"/>
      <c r="PC231" s="44"/>
      <c r="PD231" s="44"/>
      <c r="PE231" s="44"/>
      <c r="PF231" s="44"/>
      <c r="PG231" s="44"/>
      <c r="PH231" s="44"/>
      <c r="PI231" s="44"/>
      <c r="PJ231" s="44"/>
      <c r="PK231" s="44"/>
      <c r="PL231" s="44"/>
      <c r="PM231" s="44"/>
      <c r="PN231" s="44"/>
      <c r="PO231" s="44"/>
      <c r="PP231" s="44"/>
      <c r="PQ231" s="44"/>
      <c r="PR231" s="44"/>
      <c r="PS231" s="44"/>
      <c r="PT231" s="44"/>
      <c r="PU231" s="44"/>
      <c r="PV231" s="44"/>
      <c r="PW231" s="44"/>
      <c r="PX231" s="44"/>
      <c r="PY231" s="44"/>
      <c r="PZ231" s="44"/>
      <c r="QA231" s="44"/>
      <c r="QB231" s="44"/>
      <c r="QC231" s="44"/>
      <c r="QD231" s="44"/>
      <c r="QE231" s="44"/>
      <c r="QF231" s="44"/>
      <c r="QG231" s="44"/>
      <c r="QH231" s="44"/>
      <c r="QI231" s="44"/>
      <c r="QJ231" s="44"/>
      <c r="QK231" s="44"/>
      <c r="QL231" s="44"/>
      <c r="QM231" s="44"/>
      <c r="QN231" s="44"/>
      <c r="QO231" s="44"/>
      <c r="QP231" s="44"/>
      <c r="QQ231" s="44"/>
      <c r="QR231" s="44"/>
      <c r="QS231" s="44"/>
      <c r="QT231" s="44"/>
      <c r="QU231" s="44"/>
      <c r="QV231" s="44"/>
      <c r="QW231" s="44"/>
      <c r="QX231" s="44"/>
      <c r="QY231" s="44"/>
      <c r="QZ231" s="44"/>
      <c r="RA231" s="44"/>
      <c r="RB231" s="44"/>
      <c r="RC231" s="44"/>
      <c r="RD231" s="44"/>
      <c r="RE231" s="44"/>
      <c r="RF231" s="44"/>
      <c r="RG231" s="44"/>
      <c r="RH231" s="44"/>
      <c r="RI231" s="44"/>
      <c r="RJ231" s="44"/>
      <c r="RK231" s="44"/>
      <c r="RL231" s="44"/>
      <c r="RM231" s="44"/>
      <c r="RN231" s="44"/>
      <c r="RO231" s="44"/>
      <c r="RP231" s="44"/>
      <c r="RQ231" s="44"/>
      <c r="RR231" s="44"/>
      <c r="RS231" s="44"/>
      <c r="RT231" s="44"/>
      <c r="RU231" s="44"/>
      <c r="RV231" s="44"/>
      <c r="RW231" s="44"/>
      <c r="RX231" s="44"/>
      <c r="RY231" s="44"/>
      <c r="RZ231" s="44"/>
      <c r="SA231" s="44"/>
      <c r="SB231" s="44"/>
      <c r="SC231" s="44"/>
      <c r="SD231" s="44"/>
      <c r="SE231" s="44"/>
      <c r="SF231" s="44"/>
      <c r="SG231" s="44"/>
      <c r="SH231" s="44"/>
      <c r="SI231" s="44"/>
      <c r="SJ231" s="44"/>
      <c r="SK231" s="44"/>
      <c r="SL231" s="44"/>
      <c r="SM231" s="44"/>
      <c r="SN231" s="44"/>
      <c r="SO231" s="44"/>
      <c r="SP231" s="44"/>
      <c r="SQ231" s="44"/>
      <c r="SR231" s="44"/>
      <c r="SS231" s="44"/>
      <c r="ST231" s="44"/>
      <c r="SU231" s="44"/>
      <c r="SV231" s="44"/>
      <c r="SW231" s="44"/>
      <c r="SX231" s="44"/>
      <c r="SY231" s="44"/>
      <c r="SZ231" s="44"/>
      <c r="TA231" s="44"/>
      <c r="TB231" s="44"/>
      <c r="TC231" s="44"/>
      <c r="TD231" s="44"/>
      <c r="TE231" s="44"/>
      <c r="TF231" s="44"/>
      <c r="TG231" s="44"/>
      <c r="TH231" s="44"/>
      <c r="TI231" s="44"/>
      <c r="TJ231" s="44"/>
      <c r="TK231" s="44"/>
      <c r="TL231" s="44"/>
      <c r="TM231" s="44"/>
      <c r="TN231" s="44"/>
      <c r="TO231" s="44"/>
      <c r="TP231" s="44"/>
      <c r="TQ231" s="44"/>
      <c r="TR231" s="44"/>
      <c r="TS231" s="44"/>
      <c r="TT231" s="44"/>
      <c r="TU231" s="44"/>
      <c r="TV231" s="44"/>
      <c r="TW231" s="44"/>
      <c r="TX231" s="44"/>
      <c r="TY231" s="44"/>
      <c r="TZ231" s="44"/>
      <c r="UA231" s="44"/>
      <c r="UB231" s="44"/>
      <c r="UC231" s="44"/>
      <c r="UD231" s="44"/>
      <c r="UE231" s="44"/>
      <c r="UF231" s="44"/>
      <c r="UG231" s="44"/>
      <c r="UH231" s="44"/>
      <c r="UI231" s="44"/>
      <c r="UJ231" s="44"/>
      <c r="UK231" s="44"/>
      <c r="UL231" s="44"/>
      <c r="UM231" s="44"/>
      <c r="UN231" s="44"/>
      <c r="UO231" s="44"/>
      <c r="UP231" s="44"/>
      <c r="UQ231" s="44"/>
      <c r="UR231" s="44"/>
      <c r="US231" s="44"/>
      <c r="UT231" s="44"/>
      <c r="UU231" s="44"/>
      <c r="UV231" s="44"/>
      <c r="UW231" s="44"/>
      <c r="UX231" s="44"/>
      <c r="UY231" s="44"/>
      <c r="UZ231" s="44"/>
      <c r="VA231" s="44"/>
      <c r="VB231" s="44"/>
    </row>
    <row r="232" spans="1:574" s="50" customFormat="1" hidden="1" x14ac:dyDescent="0.25">
      <c r="B232" s="70" t="s">
        <v>505</v>
      </c>
      <c r="C232" s="50" t="s">
        <v>506</v>
      </c>
      <c r="D232" s="72">
        <f>+D233</f>
        <v>0</v>
      </c>
      <c r="E232" s="72">
        <f>+E233</f>
        <v>0</v>
      </c>
      <c r="F232" s="72">
        <f t="shared" ref="F232:O232" si="219">+F233</f>
        <v>0</v>
      </c>
      <c r="G232" s="72">
        <f t="shared" si="219"/>
        <v>0</v>
      </c>
      <c r="H232" s="72">
        <f t="shared" si="219"/>
        <v>0</v>
      </c>
      <c r="I232" s="72">
        <f t="shared" si="219"/>
        <v>0</v>
      </c>
      <c r="J232" s="73">
        <f t="shared" si="200"/>
        <v>0</v>
      </c>
      <c r="L232" s="72">
        <f t="shared" si="219"/>
        <v>0</v>
      </c>
      <c r="M232" s="72">
        <f t="shared" si="219"/>
        <v>0</v>
      </c>
      <c r="N232" s="72">
        <f t="shared" si="219"/>
        <v>0</v>
      </c>
      <c r="O232" s="72">
        <f t="shared" si="219"/>
        <v>0</v>
      </c>
      <c r="P232" s="47"/>
    </row>
    <row r="233" spans="1:574" hidden="1" x14ac:dyDescent="0.25">
      <c r="A233" s="44"/>
      <c r="B233" s="74" t="s">
        <v>507</v>
      </c>
      <c r="C233" s="91" t="s">
        <v>508</v>
      </c>
      <c r="D233" s="76">
        <f>+'[5]Presupuesto 2020'!U233</f>
        <v>0</v>
      </c>
      <c r="E233" s="76">
        <f>+'[5]Programa I'!D233+'[5]Programa II'!D233+'[5]Programa III'!D233+'[5]Programa IV'!D233+'[5]Programa V'!D233</f>
        <v>0</v>
      </c>
      <c r="F233" s="89">
        <f>SUM(D233:E233)</f>
        <v>0</v>
      </c>
      <c r="G233" s="89">
        <f>+'[5]Programa I'!F233+'[5]Programa II'!F233+'[5]Programa III'!F233+'[5]Programa IV'!F233+'[5]Programa V'!F233</f>
        <v>0</v>
      </c>
      <c r="H233" s="89">
        <f>+'[5]Total Programa'!U232</f>
        <v>0</v>
      </c>
      <c r="I233" s="89">
        <f>+F233-H233</f>
        <v>0</v>
      </c>
      <c r="J233" s="90">
        <f t="shared" si="200"/>
        <v>0</v>
      </c>
      <c r="K233" s="44"/>
      <c r="L233" s="89">
        <f>+'[5]Programa I'!K233+'[5]Programa II'!K233+'[5]Programa III'!K233+'[5]Programa IV'!K233+'[5]Programa V'!K233</f>
        <v>0</v>
      </c>
      <c r="M233" s="89">
        <f>+'[5]Programa I'!L233+'[5]Programa II'!L233+'[5]Programa III'!L233+'[5]Programa IV'!L233+'[5]Programa V'!L233</f>
        <v>0</v>
      </c>
      <c r="N233" s="89">
        <f>SUM(L233:M233)</f>
        <v>0</v>
      </c>
      <c r="O233" s="89">
        <f>+F233-N233</f>
        <v>0</v>
      </c>
      <c r="P233" s="47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X233" s="44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  <c r="FJ233" s="44"/>
      <c r="FK233" s="44"/>
      <c r="FL233" s="44"/>
      <c r="FM233" s="44"/>
      <c r="FN233" s="44"/>
      <c r="FO233" s="44"/>
      <c r="FP233" s="44"/>
      <c r="FQ233" s="44"/>
      <c r="FR233" s="44"/>
      <c r="FS233" s="44"/>
      <c r="FT233" s="44"/>
      <c r="FU233" s="44"/>
      <c r="FV233" s="44"/>
      <c r="FW233" s="44"/>
      <c r="FX233" s="44"/>
      <c r="FY233" s="44"/>
      <c r="FZ233" s="44"/>
      <c r="GA233" s="44"/>
      <c r="GB233" s="44"/>
      <c r="GC233" s="44"/>
      <c r="GD233" s="44"/>
      <c r="GE233" s="44"/>
      <c r="GF233" s="44"/>
      <c r="GG233" s="44"/>
      <c r="GH233" s="44"/>
      <c r="GI233" s="44"/>
      <c r="GJ233" s="44"/>
      <c r="GK233" s="44"/>
      <c r="GL233" s="44"/>
      <c r="GM233" s="44"/>
      <c r="GN233" s="44"/>
      <c r="GO233" s="44"/>
      <c r="GP233" s="44"/>
      <c r="GQ233" s="44"/>
      <c r="GR233" s="44"/>
      <c r="GS233" s="44"/>
      <c r="GT233" s="44"/>
      <c r="GU233" s="44"/>
      <c r="GV233" s="44"/>
      <c r="GW233" s="44"/>
      <c r="GX233" s="44"/>
      <c r="GY233" s="44"/>
      <c r="GZ233" s="44"/>
      <c r="HA233" s="44"/>
      <c r="HB233" s="44"/>
      <c r="HC233" s="44"/>
      <c r="HD233" s="44"/>
      <c r="HE233" s="44"/>
      <c r="HF233" s="44"/>
      <c r="HG233" s="44"/>
      <c r="HH233" s="44"/>
      <c r="HI233" s="44"/>
      <c r="HJ233" s="44"/>
      <c r="HK233" s="44"/>
      <c r="HL233" s="44"/>
      <c r="HM233" s="44"/>
      <c r="HN233" s="44"/>
      <c r="HO233" s="44"/>
      <c r="HP233" s="44"/>
      <c r="HQ233" s="44"/>
      <c r="HR233" s="44"/>
      <c r="HS233" s="44"/>
      <c r="HT233" s="44"/>
      <c r="HU233" s="44"/>
      <c r="HV233" s="44"/>
      <c r="HW233" s="44"/>
      <c r="HX233" s="44"/>
      <c r="HY233" s="44"/>
      <c r="HZ233" s="44"/>
      <c r="IA233" s="44"/>
      <c r="IB233" s="44"/>
      <c r="IC233" s="44"/>
      <c r="ID233" s="44"/>
      <c r="IE233" s="44"/>
      <c r="IF233" s="44"/>
      <c r="IG233" s="44"/>
      <c r="IH233" s="44"/>
      <c r="II233" s="44"/>
      <c r="IJ233" s="44"/>
      <c r="IK233" s="44"/>
      <c r="IL233" s="44"/>
      <c r="IM233" s="44"/>
      <c r="IN233" s="44"/>
      <c r="IO233" s="44"/>
      <c r="IP233" s="44"/>
      <c r="IQ233" s="44"/>
      <c r="IR233" s="44"/>
      <c r="IS233" s="44"/>
      <c r="IT233" s="44"/>
      <c r="IU233" s="44"/>
      <c r="IV233" s="44"/>
      <c r="IW233" s="44"/>
      <c r="IX233" s="44"/>
      <c r="IY233" s="44"/>
      <c r="IZ233" s="44"/>
      <c r="JA233" s="44"/>
      <c r="JB233" s="44"/>
      <c r="JC233" s="44"/>
      <c r="JD233" s="44"/>
      <c r="JE233" s="44"/>
      <c r="JF233" s="44"/>
      <c r="JG233" s="44"/>
      <c r="JH233" s="44"/>
      <c r="JI233" s="44"/>
      <c r="JJ233" s="44"/>
      <c r="JK233" s="44"/>
      <c r="JL233" s="44"/>
      <c r="JM233" s="44"/>
      <c r="JN233" s="44"/>
      <c r="JO233" s="44"/>
      <c r="JP233" s="44"/>
      <c r="JQ233" s="44"/>
      <c r="JR233" s="44"/>
      <c r="JS233" s="44"/>
      <c r="JT233" s="44"/>
      <c r="JU233" s="44"/>
      <c r="JV233" s="44"/>
      <c r="JW233" s="44"/>
      <c r="JX233" s="44"/>
      <c r="JY233" s="44"/>
      <c r="JZ233" s="44"/>
      <c r="KA233" s="44"/>
      <c r="KB233" s="44"/>
      <c r="KC233" s="44"/>
      <c r="KD233" s="44"/>
      <c r="KE233" s="44"/>
      <c r="KF233" s="44"/>
      <c r="KG233" s="44"/>
      <c r="KH233" s="44"/>
      <c r="KI233" s="44"/>
      <c r="KJ233" s="44"/>
      <c r="KK233" s="44"/>
      <c r="KL233" s="44"/>
      <c r="KM233" s="44"/>
      <c r="KN233" s="44"/>
      <c r="KO233" s="44"/>
      <c r="KP233" s="44"/>
      <c r="KQ233" s="44"/>
      <c r="KR233" s="44"/>
      <c r="KS233" s="44"/>
      <c r="KT233" s="44"/>
      <c r="KU233" s="44"/>
      <c r="KV233" s="44"/>
      <c r="KW233" s="44"/>
      <c r="KX233" s="44"/>
      <c r="KY233" s="44"/>
      <c r="KZ233" s="44"/>
      <c r="LA233" s="44"/>
      <c r="LB233" s="44"/>
      <c r="LC233" s="44"/>
      <c r="LD233" s="44"/>
      <c r="LE233" s="44"/>
      <c r="LF233" s="44"/>
      <c r="LG233" s="44"/>
      <c r="LH233" s="44"/>
      <c r="LI233" s="44"/>
      <c r="LJ233" s="44"/>
      <c r="LK233" s="44"/>
      <c r="LL233" s="44"/>
      <c r="LM233" s="44"/>
      <c r="LN233" s="44"/>
      <c r="LO233" s="44"/>
      <c r="LP233" s="44"/>
      <c r="LQ233" s="44"/>
      <c r="LR233" s="44"/>
      <c r="LS233" s="44"/>
      <c r="LT233" s="44"/>
      <c r="LU233" s="44"/>
      <c r="LV233" s="44"/>
      <c r="LW233" s="44"/>
      <c r="LX233" s="44"/>
      <c r="LY233" s="44"/>
      <c r="LZ233" s="44"/>
      <c r="MA233" s="44"/>
      <c r="MB233" s="44"/>
      <c r="MC233" s="44"/>
      <c r="MD233" s="44"/>
      <c r="ME233" s="44"/>
      <c r="MF233" s="44"/>
      <c r="MG233" s="44"/>
      <c r="MH233" s="44"/>
      <c r="MI233" s="44"/>
      <c r="MJ233" s="44"/>
      <c r="MK233" s="44"/>
      <c r="ML233" s="44"/>
      <c r="MM233" s="44"/>
      <c r="MN233" s="44"/>
      <c r="MO233" s="44"/>
      <c r="MP233" s="44"/>
      <c r="MQ233" s="44"/>
      <c r="MR233" s="44"/>
      <c r="MS233" s="44"/>
      <c r="MT233" s="44"/>
      <c r="MU233" s="44"/>
      <c r="MV233" s="44"/>
      <c r="MW233" s="44"/>
      <c r="MX233" s="44"/>
      <c r="MY233" s="44"/>
      <c r="MZ233" s="44"/>
      <c r="NA233" s="44"/>
      <c r="NB233" s="44"/>
      <c r="NC233" s="44"/>
      <c r="ND233" s="44"/>
      <c r="NE233" s="44"/>
      <c r="NF233" s="44"/>
      <c r="NG233" s="44"/>
      <c r="NH233" s="44"/>
      <c r="NI233" s="44"/>
      <c r="NJ233" s="44"/>
      <c r="NK233" s="44"/>
      <c r="NL233" s="44"/>
      <c r="NM233" s="44"/>
      <c r="NN233" s="44"/>
      <c r="NO233" s="44"/>
      <c r="NP233" s="44"/>
      <c r="NQ233" s="44"/>
      <c r="NR233" s="44"/>
      <c r="NS233" s="44"/>
      <c r="NT233" s="44"/>
      <c r="NU233" s="44"/>
      <c r="NV233" s="44"/>
      <c r="NW233" s="44"/>
      <c r="NX233" s="44"/>
      <c r="NY233" s="44"/>
      <c r="NZ233" s="44"/>
      <c r="OA233" s="44"/>
      <c r="OB233" s="44"/>
      <c r="OC233" s="44"/>
      <c r="OD233" s="44"/>
      <c r="OE233" s="44"/>
      <c r="OF233" s="44"/>
      <c r="OG233" s="44"/>
      <c r="OH233" s="44"/>
      <c r="OI233" s="44"/>
      <c r="OJ233" s="44"/>
      <c r="OK233" s="44"/>
      <c r="OL233" s="44"/>
      <c r="OM233" s="44"/>
      <c r="ON233" s="44"/>
      <c r="OO233" s="44"/>
      <c r="OP233" s="44"/>
      <c r="OQ233" s="44"/>
      <c r="OR233" s="44"/>
      <c r="OS233" s="44"/>
      <c r="OT233" s="44"/>
      <c r="OU233" s="44"/>
      <c r="OV233" s="44"/>
      <c r="OW233" s="44"/>
      <c r="OX233" s="44"/>
      <c r="OY233" s="44"/>
      <c r="OZ233" s="44"/>
      <c r="PA233" s="44"/>
      <c r="PB233" s="44"/>
      <c r="PC233" s="44"/>
      <c r="PD233" s="44"/>
      <c r="PE233" s="44"/>
      <c r="PF233" s="44"/>
      <c r="PG233" s="44"/>
      <c r="PH233" s="44"/>
      <c r="PI233" s="44"/>
      <c r="PJ233" s="44"/>
      <c r="PK233" s="44"/>
      <c r="PL233" s="44"/>
      <c r="PM233" s="44"/>
      <c r="PN233" s="44"/>
      <c r="PO233" s="44"/>
      <c r="PP233" s="44"/>
      <c r="PQ233" s="44"/>
      <c r="PR233" s="44"/>
      <c r="PS233" s="44"/>
      <c r="PT233" s="44"/>
      <c r="PU233" s="44"/>
      <c r="PV233" s="44"/>
      <c r="PW233" s="44"/>
      <c r="PX233" s="44"/>
      <c r="PY233" s="44"/>
      <c r="PZ233" s="44"/>
      <c r="QA233" s="44"/>
      <c r="QB233" s="44"/>
      <c r="QC233" s="44"/>
      <c r="QD233" s="44"/>
      <c r="QE233" s="44"/>
      <c r="QF233" s="44"/>
      <c r="QG233" s="44"/>
      <c r="QH233" s="44"/>
      <c r="QI233" s="44"/>
      <c r="QJ233" s="44"/>
      <c r="QK233" s="44"/>
      <c r="QL233" s="44"/>
      <c r="QM233" s="44"/>
      <c r="QN233" s="44"/>
      <c r="QO233" s="44"/>
      <c r="QP233" s="44"/>
      <c r="QQ233" s="44"/>
      <c r="QR233" s="44"/>
      <c r="QS233" s="44"/>
      <c r="QT233" s="44"/>
      <c r="QU233" s="44"/>
      <c r="QV233" s="44"/>
      <c r="QW233" s="44"/>
      <c r="QX233" s="44"/>
      <c r="QY233" s="44"/>
      <c r="QZ233" s="44"/>
      <c r="RA233" s="44"/>
      <c r="RB233" s="44"/>
      <c r="RC233" s="44"/>
      <c r="RD233" s="44"/>
      <c r="RE233" s="44"/>
      <c r="RF233" s="44"/>
      <c r="RG233" s="44"/>
      <c r="RH233" s="44"/>
      <c r="RI233" s="44"/>
      <c r="RJ233" s="44"/>
      <c r="RK233" s="44"/>
      <c r="RL233" s="44"/>
      <c r="RM233" s="44"/>
      <c r="RN233" s="44"/>
      <c r="RO233" s="44"/>
      <c r="RP233" s="44"/>
      <c r="RQ233" s="44"/>
      <c r="RR233" s="44"/>
      <c r="RS233" s="44"/>
      <c r="RT233" s="44"/>
      <c r="RU233" s="44"/>
      <c r="RV233" s="44"/>
      <c r="RW233" s="44"/>
      <c r="RX233" s="44"/>
      <c r="RY233" s="44"/>
      <c r="RZ233" s="44"/>
      <c r="SA233" s="44"/>
      <c r="SB233" s="44"/>
      <c r="SC233" s="44"/>
      <c r="SD233" s="44"/>
      <c r="SE233" s="44"/>
      <c r="SF233" s="44"/>
      <c r="SG233" s="44"/>
      <c r="SH233" s="44"/>
      <c r="SI233" s="44"/>
      <c r="SJ233" s="44"/>
      <c r="SK233" s="44"/>
      <c r="SL233" s="44"/>
      <c r="SM233" s="44"/>
      <c r="SN233" s="44"/>
      <c r="SO233" s="44"/>
      <c r="SP233" s="44"/>
      <c r="SQ233" s="44"/>
      <c r="SR233" s="44"/>
      <c r="SS233" s="44"/>
      <c r="ST233" s="44"/>
      <c r="SU233" s="44"/>
      <c r="SV233" s="44"/>
      <c r="SW233" s="44"/>
      <c r="SX233" s="44"/>
      <c r="SY233" s="44"/>
      <c r="SZ233" s="44"/>
      <c r="TA233" s="44"/>
      <c r="TB233" s="44"/>
      <c r="TC233" s="44"/>
      <c r="TD233" s="44"/>
      <c r="TE233" s="44"/>
      <c r="TF233" s="44"/>
      <c r="TG233" s="44"/>
      <c r="TH233" s="44"/>
      <c r="TI233" s="44"/>
      <c r="TJ233" s="44"/>
      <c r="TK233" s="44"/>
      <c r="TL233" s="44"/>
      <c r="TM233" s="44"/>
      <c r="TN233" s="44"/>
      <c r="TO233" s="44"/>
      <c r="TP233" s="44"/>
      <c r="TQ233" s="44"/>
      <c r="TR233" s="44"/>
      <c r="TS233" s="44"/>
      <c r="TT233" s="44"/>
      <c r="TU233" s="44"/>
      <c r="TV233" s="44"/>
      <c r="TW233" s="44"/>
      <c r="TX233" s="44"/>
      <c r="TY233" s="44"/>
      <c r="TZ233" s="44"/>
      <c r="UA233" s="44"/>
      <c r="UB233" s="44"/>
      <c r="UC233" s="44"/>
      <c r="UD233" s="44"/>
      <c r="UE233" s="44"/>
      <c r="UF233" s="44"/>
      <c r="UG233" s="44"/>
      <c r="UH233" s="44"/>
      <c r="UI233" s="44"/>
      <c r="UJ233" s="44"/>
      <c r="UK233" s="44"/>
      <c r="UL233" s="44"/>
      <c r="UM233" s="44"/>
      <c r="UN233" s="44"/>
      <c r="UO233" s="44"/>
      <c r="UP233" s="44"/>
      <c r="UQ233" s="44"/>
      <c r="UR233" s="44"/>
      <c r="US233" s="44"/>
      <c r="UT233" s="44"/>
      <c r="UU233" s="44"/>
      <c r="UV233" s="44"/>
      <c r="UW233" s="44"/>
      <c r="UX233" s="44"/>
      <c r="UY233" s="44"/>
      <c r="UZ233" s="44"/>
      <c r="VA233" s="44"/>
      <c r="VB233" s="44"/>
    </row>
    <row r="234" spans="1:574" s="50" customFormat="1" hidden="1" x14ac:dyDescent="0.25">
      <c r="A234" s="44"/>
      <c r="B234" s="70" t="s">
        <v>509</v>
      </c>
      <c r="C234" s="50" t="s">
        <v>510</v>
      </c>
      <c r="D234" s="72">
        <f>SUM(D235:D239)</f>
        <v>8813692354.5900002</v>
      </c>
      <c r="E234" s="72">
        <f>SUM(E235:E239)</f>
        <v>-234000000</v>
      </c>
      <c r="F234" s="72">
        <f t="shared" ref="F234:I234" si="220">SUM(F235:F239)</f>
        <v>8579692354.5900002</v>
      </c>
      <c r="G234" s="72">
        <f t="shared" si="220"/>
        <v>421823692.85000002</v>
      </c>
      <c r="H234" s="72">
        <f t="shared" si="220"/>
        <v>2241114557.0200005</v>
      </c>
      <c r="I234" s="72">
        <f t="shared" si="220"/>
        <v>6338577797.5699997</v>
      </c>
      <c r="J234" s="73">
        <f t="shared" si="200"/>
        <v>0.73878847114826451</v>
      </c>
      <c r="K234" s="79"/>
      <c r="L234" s="72">
        <f t="shared" ref="L234:O234" si="221">SUM(L235:L239)</f>
        <v>421823692.85000002</v>
      </c>
      <c r="M234" s="72">
        <f t="shared" si="221"/>
        <v>1819290864.1700001</v>
      </c>
      <c r="N234" s="72">
        <f t="shared" si="221"/>
        <v>2241114557.0200005</v>
      </c>
      <c r="O234" s="72">
        <f t="shared" si="221"/>
        <v>6338577797.5699997</v>
      </c>
      <c r="P234" s="47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  <c r="GG234" s="128"/>
      <c r="GH234" s="128"/>
      <c r="GI234" s="128"/>
      <c r="GJ234" s="128"/>
      <c r="GK234" s="128"/>
      <c r="GL234" s="128"/>
      <c r="GM234" s="128"/>
      <c r="GN234" s="128"/>
      <c r="GO234" s="128"/>
      <c r="GP234" s="128"/>
      <c r="GQ234" s="128"/>
      <c r="GR234" s="128"/>
      <c r="GS234" s="128"/>
      <c r="GT234" s="128"/>
      <c r="GU234" s="128"/>
      <c r="GV234" s="128"/>
      <c r="GW234" s="128"/>
      <c r="GX234" s="128"/>
      <c r="GY234" s="128"/>
      <c r="GZ234" s="128"/>
      <c r="HA234" s="128"/>
      <c r="HB234" s="128"/>
      <c r="HC234" s="128"/>
      <c r="HD234" s="128"/>
      <c r="HE234" s="128"/>
      <c r="HF234" s="128"/>
      <c r="HG234" s="128"/>
      <c r="HH234" s="128"/>
      <c r="HI234" s="128"/>
      <c r="HJ234" s="128"/>
      <c r="HK234" s="128"/>
      <c r="HL234" s="128"/>
      <c r="HM234" s="128"/>
      <c r="HN234" s="128"/>
      <c r="HO234" s="128"/>
      <c r="HP234" s="128"/>
      <c r="HQ234" s="128"/>
      <c r="HR234" s="128"/>
      <c r="HS234" s="128"/>
      <c r="HT234" s="128"/>
      <c r="HU234" s="128"/>
      <c r="HV234" s="128"/>
      <c r="HW234" s="128"/>
      <c r="HX234" s="128"/>
      <c r="HY234" s="128"/>
      <c r="HZ234" s="128"/>
      <c r="IA234" s="128"/>
      <c r="IB234" s="128"/>
      <c r="IC234" s="128"/>
      <c r="ID234" s="128"/>
      <c r="IE234" s="128"/>
      <c r="IF234" s="128"/>
      <c r="IG234" s="128"/>
      <c r="IH234" s="128"/>
      <c r="II234" s="128"/>
      <c r="IJ234" s="128"/>
      <c r="IK234" s="128"/>
      <c r="IL234" s="128"/>
      <c r="IM234" s="128"/>
      <c r="IN234" s="128"/>
      <c r="IO234" s="128"/>
      <c r="IP234" s="128"/>
      <c r="IQ234" s="128"/>
      <c r="IR234" s="128"/>
      <c r="IS234" s="128"/>
      <c r="IT234" s="128"/>
      <c r="IU234" s="128"/>
      <c r="IV234" s="128"/>
      <c r="IW234" s="128"/>
      <c r="IX234" s="128"/>
      <c r="IY234" s="128"/>
      <c r="IZ234" s="128"/>
      <c r="JA234" s="128"/>
      <c r="JB234" s="128"/>
      <c r="JC234" s="128"/>
      <c r="JD234" s="128"/>
      <c r="JE234" s="128"/>
      <c r="JF234" s="128"/>
      <c r="JG234" s="128"/>
      <c r="JH234" s="128"/>
      <c r="JI234" s="128"/>
      <c r="JJ234" s="128"/>
      <c r="JK234" s="128"/>
      <c r="JL234" s="128"/>
      <c r="JM234" s="128"/>
      <c r="JN234" s="128"/>
      <c r="JO234" s="128"/>
      <c r="JP234" s="128"/>
      <c r="JQ234" s="128"/>
      <c r="JR234" s="128"/>
      <c r="JS234" s="128"/>
      <c r="JT234" s="128"/>
      <c r="JU234" s="128"/>
      <c r="JV234" s="128"/>
      <c r="JW234" s="128"/>
      <c r="JX234" s="128"/>
      <c r="JY234" s="128"/>
      <c r="JZ234" s="128"/>
      <c r="KA234" s="128"/>
      <c r="KB234" s="128"/>
      <c r="KC234" s="128"/>
      <c r="KD234" s="128"/>
      <c r="KE234" s="128"/>
      <c r="KF234" s="128"/>
      <c r="KG234" s="128"/>
      <c r="KH234" s="128"/>
      <c r="KI234" s="128"/>
      <c r="KJ234" s="128"/>
      <c r="KK234" s="128"/>
      <c r="KL234" s="128"/>
      <c r="KM234" s="128"/>
      <c r="KN234" s="128"/>
      <c r="KO234" s="128"/>
      <c r="KP234" s="128"/>
      <c r="KQ234" s="128"/>
      <c r="KR234" s="128"/>
      <c r="KS234" s="128"/>
      <c r="KT234" s="128"/>
      <c r="KU234" s="128"/>
      <c r="KV234" s="128"/>
      <c r="KW234" s="128"/>
      <c r="KX234" s="128"/>
      <c r="KY234" s="128"/>
      <c r="KZ234" s="128"/>
      <c r="LA234" s="128"/>
      <c r="LB234" s="128"/>
      <c r="LC234" s="128"/>
      <c r="LD234" s="128"/>
      <c r="LE234" s="128"/>
      <c r="LF234" s="128"/>
      <c r="LG234" s="128"/>
      <c r="LH234" s="128"/>
      <c r="LI234" s="128"/>
      <c r="LJ234" s="128"/>
      <c r="LK234" s="128"/>
      <c r="LL234" s="128"/>
      <c r="LM234" s="128"/>
      <c r="LN234" s="128"/>
      <c r="LO234" s="128"/>
      <c r="LP234" s="128"/>
      <c r="LQ234" s="128"/>
      <c r="LR234" s="128"/>
      <c r="LS234" s="128"/>
      <c r="LT234" s="128"/>
      <c r="LU234" s="128"/>
      <c r="LV234" s="128"/>
      <c r="LW234" s="128"/>
      <c r="LX234" s="128"/>
      <c r="LY234" s="128"/>
      <c r="LZ234" s="128"/>
      <c r="MA234" s="128"/>
      <c r="MB234" s="128"/>
      <c r="MC234" s="128"/>
      <c r="MD234" s="128"/>
      <c r="ME234" s="128"/>
      <c r="MF234" s="128"/>
      <c r="MG234" s="128"/>
      <c r="MH234" s="128"/>
      <c r="MI234" s="128"/>
      <c r="MJ234" s="128"/>
      <c r="MK234" s="128"/>
      <c r="ML234" s="128"/>
      <c r="MM234" s="128"/>
      <c r="MN234" s="128"/>
      <c r="MO234" s="128"/>
      <c r="MP234" s="128"/>
      <c r="MQ234" s="128"/>
      <c r="MR234" s="128"/>
      <c r="MS234" s="128"/>
      <c r="MT234" s="128"/>
      <c r="MU234" s="128"/>
      <c r="MV234" s="128"/>
      <c r="MW234" s="128"/>
      <c r="MX234" s="128"/>
      <c r="MY234" s="128"/>
      <c r="MZ234" s="128"/>
      <c r="NA234" s="128"/>
      <c r="NB234" s="128"/>
      <c r="NC234" s="128"/>
      <c r="ND234" s="128"/>
      <c r="NE234" s="128"/>
      <c r="NF234" s="128"/>
      <c r="NG234" s="128"/>
      <c r="NH234" s="128"/>
      <c r="NI234" s="128"/>
      <c r="NJ234" s="128"/>
      <c r="NK234" s="128"/>
      <c r="NL234" s="128"/>
      <c r="NM234" s="128"/>
      <c r="NN234" s="128"/>
      <c r="NO234" s="128"/>
      <c r="NP234" s="128"/>
      <c r="NQ234" s="128"/>
      <c r="NR234" s="128"/>
      <c r="NS234" s="128"/>
      <c r="NT234" s="128"/>
      <c r="NU234" s="128"/>
      <c r="NV234" s="128"/>
      <c r="NW234" s="128"/>
      <c r="NX234" s="128"/>
      <c r="NY234" s="128"/>
      <c r="NZ234" s="128"/>
      <c r="OA234" s="128"/>
      <c r="OB234" s="128"/>
      <c r="OC234" s="128"/>
      <c r="OD234" s="128"/>
      <c r="OE234" s="128"/>
      <c r="OF234" s="128"/>
      <c r="OG234" s="128"/>
      <c r="OH234" s="128"/>
      <c r="OI234" s="128"/>
      <c r="OJ234" s="128"/>
      <c r="OK234" s="128"/>
      <c r="OL234" s="128"/>
      <c r="OM234" s="128"/>
      <c r="ON234" s="128"/>
      <c r="OO234" s="128"/>
      <c r="OP234" s="128"/>
      <c r="OQ234" s="128"/>
      <c r="OR234" s="128"/>
      <c r="OS234" s="128"/>
      <c r="OT234" s="128"/>
      <c r="OU234" s="128"/>
      <c r="OV234" s="128"/>
      <c r="OW234" s="128"/>
      <c r="OX234" s="128"/>
      <c r="OY234" s="128"/>
      <c r="OZ234" s="128"/>
      <c r="PA234" s="128"/>
      <c r="PB234" s="128"/>
      <c r="PC234" s="128"/>
      <c r="PD234" s="128"/>
      <c r="PE234" s="128"/>
      <c r="PF234" s="128"/>
      <c r="PG234" s="128"/>
      <c r="PH234" s="128"/>
      <c r="PI234" s="128"/>
      <c r="PJ234" s="128"/>
      <c r="PK234" s="128"/>
      <c r="PL234" s="128"/>
      <c r="PM234" s="128"/>
      <c r="PN234" s="128"/>
      <c r="PO234" s="128"/>
      <c r="PP234" s="128"/>
      <c r="PQ234" s="128"/>
      <c r="PR234" s="128"/>
      <c r="PS234" s="128"/>
      <c r="PT234" s="128"/>
      <c r="PU234" s="128"/>
      <c r="PV234" s="128"/>
      <c r="PW234" s="128"/>
      <c r="PX234" s="128"/>
      <c r="PY234" s="128"/>
      <c r="PZ234" s="128"/>
      <c r="QA234" s="128"/>
      <c r="QB234" s="128"/>
      <c r="QC234" s="128"/>
      <c r="QD234" s="128"/>
      <c r="QE234" s="128"/>
      <c r="QF234" s="128"/>
      <c r="QG234" s="128"/>
      <c r="QH234" s="128"/>
      <c r="QI234" s="128"/>
      <c r="QJ234" s="128"/>
      <c r="QK234" s="128"/>
      <c r="QL234" s="128"/>
      <c r="QM234" s="128"/>
      <c r="QN234" s="128"/>
      <c r="QO234" s="128"/>
      <c r="QP234" s="128"/>
      <c r="QQ234" s="128"/>
      <c r="QR234" s="128"/>
      <c r="QS234" s="128"/>
      <c r="QT234" s="128"/>
      <c r="QU234" s="128"/>
      <c r="QV234" s="128"/>
      <c r="QW234" s="128"/>
      <c r="QX234" s="128"/>
      <c r="QY234" s="128"/>
      <c r="QZ234" s="128"/>
      <c r="RA234" s="128"/>
      <c r="RB234" s="128"/>
      <c r="RC234" s="128"/>
      <c r="RD234" s="128"/>
      <c r="RE234" s="128"/>
      <c r="RF234" s="128"/>
      <c r="RG234" s="128"/>
      <c r="RH234" s="128"/>
      <c r="RI234" s="128"/>
      <c r="RJ234" s="128"/>
      <c r="RK234" s="128"/>
      <c r="RL234" s="128"/>
      <c r="RM234" s="128"/>
      <c r="RN234" s="128"/>
      <c r="RO234" s="128"/>
      <c r="RP234" s="128"/>
      <c r="RQ234" s="128"/>
      <c r="RR234" s="128"/>
      <c r="RS234" s="128"/>
      <c r="RT234" s="128"/>
      <c r="RU234" s="128"/>
      <c r="RV234" s="128"/>
      <c r="RW234" s="128"/>
      <c r="RX234" s="128"/>
      <c r="RY234" s="128"/>
      <c r="RZ234" s="128"/>
      <c r="SA234" s="128"/>
      <c r="SB234" s="128"/>
      <c r="SC234" s="128"/>
      <c r="SD234" s="128"/>
      <c r="SE234" s="128"/>
      <c r="SF234" s="128"/>
      <c r="SG234" s="128"/>
      <c r="SH234" s="128"/>
      <c r="SI234" s="128"/>
      <c r="SJ234" s="128"/>
      <c r="SK234" s="128"/>
      <c r="SL234" s="128"/>
      <c r="SM234" s="128"/>
      <c r="SN234" s="128"/>
      <c r="SO234" s="128"/>
      <c r="SP234" s="128"/>
      <c r="SQ234" s="128"/>
      <c r="SR234" s="128"/>
      <c r="SS234" s="128"/>
      <c r="ST234" s="128"/>
      <c r="SU234" s="128"/>
      <c r="SV234" s="128"/>
      <c r="SW234" s="128"/>
      <c r="SX234" s="128"/>
      <c r="SY234" s="128"/>
      <c r="SZ234" s="128"/>
      <c r="TA234" s="128"/>
      <c r="TB234" s="128"/>
      <c r="TC234" s="128"/>
      <c r="TD234" s="128"/>
      <c r="TE234" s="128"/>
      <c r="TF234" s="128"/>
      <c r="TG234" s="128"/>
      <c r="TH234" s="128"/>
      <c r="TI234" s="128"/>
      <c r="TJ234" s="128"/>
      <c r="TK234" s="128"/>
      <c r="TL234" s="128"/>
      <c r="TM234" s="128"/>
      <c r="TN234" s="128"/>
      <c r="TO234" s="128"/>
      <c r="TP234" s="128"/>
      <c r="TQ234" s="128"/>
      <c r="TR234" s="128"/>
      <c r="TS234" s="128"/>
      <c r="TT234" s="128"/>
      <c r="TU234" s="128"/>
      <c r="TV234" s="128"/>
      <c r="TW234" s="128"/>
      <c r="TX234" s="128"/>
      <c r="TY234" s="128"/>
      <c r="TZ234" s="128"/>
      <c r="UA234" s="128"/>
      <c r="UB234" s="128"/>
      <c r="UC234" s="128"/>
      <c r="UD234" s="128"/>
      <c r="UE234" s="128"/>
      <c r="UF234" s="128"/>
      <c r="UG234" s="128"/>
      <c r="UH234" s="128"/>
      <c r="UI234" s="128"/>
      <c r="UJ234" s="128"/>
      <c r="UK234" s="128"/>
      <c r="UL234" s="128"/>
      <c r="UM234" s="128"/>
      <c r="UN234" s="128"/>
      <c r="UO234" s="128"/>
      <c r="UP234" s="128"/>
      <c r="UQ234" s="128"/>
      <c r="UR234" s="128"/>
      <c r="US234" s="128"/>
      <c r="UT234" s="128"/>
      <c r="UU234" s="128"/>
      <c r="UV234" s="128"/>
      <c r="UW234" s="128"/>
      <c r="UX234" s="128"/>
      <c r="UY234" s="128"/>
      <c r="UZ234" s="128"/>
      <c r="VA234" s="128"/>
      <c r="VB234" s="128"/>
    </row>
    <row r="235" spans="1:574" hidden="1" x14ac:dyDescent="0.25">
      <c r="A235" s="44"/>
      <c r="B235" s="74" t="s">
        <v>511</v>
      </c>
      <c r="C235" s="91" t="s">
        <v>388</v>
      </c>
      <c r="D235" s="76">
        <f>+'[5]Presupuesto 2020'!U235</f>
        <v>0</v>
      </c>
      <c r="E235" s="76">
        <f>+'[5]Programa I'!D235+'[5]Programa II'!D235+'[5]Programa III'!D235+'[5]Programa IV'!D235+'[5]Programa V'!D235</f>
        <v>0</v>
      </c>
      <c r="F235" s="89">
        <f t="shared" ref="F235:F239" si="222">SUM(D235:E235)</f>
        <v>0</v>
      </c>
      <c r="G235" s="89">
        <f>+'[5]Programa I'!F235+'[5]Programa II'!F235+'[5]Programa III'!F235+'[5]Programa IV'!F235+'[5]Programa V'!F235</f>
        <v>0</v>
      </c>
      <c r="H235" s="89">
        <f>+'[5]Total Programa'!U234</f>
        <v>0</v>
      </c>
      <c r="I235" s="89">
        <f t="shared" ref="I235:I239" si="223">+F235-H235</f>
        <v>0</v>
      </c>
      <c r="J235" s="90">
        <f t="shared" si="200"/>
        <v>0</v>
      </c>
      <c r="K235" s="44"/>
      <c r="L235" s="89">
        <f>+'[5]Programa I'!K235+'[5]Programa II'!K235+'[5]Programa III'!K235+'[5]Programa IV'!K235+'[5]Programa V'!K235</f>
        <v>0</v>
      </c>
      <c r="M235" s="89">
        <f>+'[5]Programa I'!L235+'[5]Programa II'!L235+'[5]Programa III'!L235+'[5]Programa IV'!L235+'[5]Programa V'!L235</f>
        <v>0</v>
      </c>
      <c r="N235" s="89">
        <f t="shared" ref="N235:N239" si="224">SUM(L235:M235)</f>
        <v>0</v>
      </c>
      <c r="O235" s="89">
        <f>+F235-N235</f>
        <v>0</v>
      </c>
      <c r="P235" s="47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X235" s="44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  <c r="FJ235" s="44"/>
      <c r="FK235" s="44"/>
      <c r="FL235" s="44"/>
      <c r="FM235" s="44"/>
      <c r="FN235" s="44"/>
      <c r="FO235" s="44"/>
      <c r="FP235" s="44"/>
      <c r="FQ235" s="44"/>
      <c r="FR235" s="44"/>
      <c r="FS235" s="44"/>
      <c r="FT235" s="44"/>
      <c r="FU235" s="44"/>
      <c r="FV235" s="44"/>
      <c r="FW235" s="44"/>
      <c r="FX235" s="44"/>
      <c r="FY235" s="44"/>
      <c r="FZ235" s="44"/>
      <c r="GA235" s="44"/>
      <c r="GB235" s="44"/>
      <c r="GC235" s="44"/>
      <c r="GD235" s="44"/>
      <c r="GE235" s="44"/>
      <c r="GF235" s="44"/>
      <c r="GG235" s="44"/>
      <c r="GH235" s="44"/>
      <c r="GI235" s="44"/>
      <c r="GJ235" s="44"/>
      <c r="GK235" s="44"/>
      <c r="GL235" s="44"/>
      <c r="GM235" s="44"/>
      <c r="GN235" s="44"/>
      <c r="GO235" s="44"/>
      <c r="GP235" s="44"/>
      <c r="GQ235" s="44"/>
      <c r="GR235" s="44"/>
      <c r="GS235" s="44"/>
      <c r="GT235" s="44"/>
      <c r="GU235" s="44"/>
      <c r="GV235" s="44"/>
      <c r="GW235" s="44"/>
      <c r="GX235" s="44"/>
      <c r="GY235" s="44"/>
      <c r="GZ235" s="44"/>
      <c r="HA235" s="44"/>
      <c r="HB235" s="44"/>
      <c r="HC235" s="44"/>
      <c r="HD235" s="44"/>
      <c r="HE235" s="44"/>
      <c r="HF235" s="44"/>
      <c r="HG235" s="44"/>
      <c r="HH235" s="44"/>
      <c r="HI235" s="44"/>
      <c r="HJ235" s="44"/>
      <c r="HK235" s="44"/>
      <c r="HL235" s="44"/>
      <c r="HM235" s="44"/>
      <c r="HN235" s="44"/>
      <c r="HO235" s="44"/>
      <c r="HP235" s="44"/>
      <c r="HQ235" s="44"/>
      <c r="HR235" s="44"/>
      <c r="HS235" s="44"/>
      <c r="HT235" s="44"/>
      <c r="HU235" s="44"/>
      <c r="HV235" s="44"/>
      <c r="HW235" s="44"/>
      <c r="HX235" s="44"/>
      <c r="HY235" s="44"/>
      <c r="HZ235" s="44"/>
      <c r="IA235" s="44"/>
      <c r="IB235" s="44"/>
      <c r="IC235" s="44"/>
      <c r="ID235" s="44"/>
      <c r="IE235" s="44"/>
      <c r="IF235" s="44"/>
      <c r="IG235" s="44"/>
      <c r="IH235" s="44"/>
      <c r="II235" s="44"/>
      <c r="IJ235" s="44"/>
      <c r="IK235" s="44"/>
      <c r="IL235" s="44"/>
      <c r="IM235" s="44"/>
      <c r="IN235" s="44"/>
      <c r="IO235" s="44"/>
      <c r="IP235" s="44"/>
      <c r="IQ235" s="44"/>
      <c r="IR235" s="44"/>
      <c r="IS235" s="44"/>
      <c r="IT235" s="44"/>
      <c r="IU235" s="44"/>
      <c r="IV235" s="44"/>
      <c r="IW235" s="44"/>
      <c r="IX235" s="44"/>
      <c r="IY235" s="44"/>
      <c r="IZ235" s="44"/>
      <c r="JA235" s="44"/>
      <c r="JB235" s="44"/>
      <c r="JC235" s="44"/>
      <c r="JD235" s="44"/>
      <c r="JE235" s="44"/>
      <c r="JF235" s="44"/>
      <c r="JG235" s="44"/>
      <c r="JH235" s="44"/>
      <c r="JI235" s="44"/>
      <c r="JJ235" s="44"/>
      <c r="JK235" s="44"/>
      <c r="JL235" s="44"/>
      <c r="JM235" s="44"/>
      <c r="JN235" s="44"/>
      <c r="JO235" s="44"/>
      <c r="JP235" s="44"/>
      <c r="JQ235" s="44"/>
      <c r="JR235" s="44"/>
      <c r="JS235" s="44"/>
      <c r="JT235" s="44"/>
      <c r="JU235" s="44"/>
      <c r="JV235" s="44"/>
      <c r="JW235" s="44"/>
      <c r="JX235" s="44"/>
      <c r="JY235" s="44"/>
      <c r="JZ235" s="44"/>
      <c r="KA235" s="44"/>
      <c r="KB235" s="44"/>
      <c r="KC235" s="44"/>
      <c r="KD235" s="44"/>
      <c r="KE235" s="44"/>
      <c r="KF235" s="44"/>
      <c r="KG235" s="44"/>
      <c r="KH235" s="44"/>
      <c r="KI235" s="44"/>
      <c r="KJ235" s="44"/>
      <c r="KK235" s="44"/>
      <c r="KL235" s="44"/>
      <c r="KM235" s="44"/>
      <c r="KN235" s="44"/>
      <c r="KO235" s="44"/>
      <c r="KP235" s="44"/>
      <c r="KQ235" s="44"/>
      <c r="KR235" s="44"/>
      <c r="KS235" s="44"/>
      <c r="KT235" s="44"/>
      <c r="KU235" s="44"/>
      <c r="KV235" s="44"/>
      <c r="KW235" s="44"/>
      <c r="KX235" s="44"/>
      <c r="KY235" s="44"/>
      <c r="KZ235" s="44"/>
      <c r="LA235" s="44"/>
      <c r="LB235" s="44"/>
      <c r="LC235" s="44"/>
      <c r="LD235" s="44"/>
      <c r="LE235" s="44"/>
      <c r="LF235" s="44"/>
      <c r="LG235" s="44"/>
      <c r="LH235" s="44"/>
      <c r="LI235" s="44"/>
      <c r="LJ235" s="44"/>
      <c r="LK235" s="44"/>
      <c r="LL235" s="44"/>
      <c r="LM235" s="44"/>
      <c r="LN235" s="44"/>
      <c r="LO235" s="44"/>
      <c r="LP235" s="44"/>
      <c r="LQ235" s="44"/>
      <c r="LR235" s="44"/>
      <c r="LS235" s="44"/>
      <c r="LT235" s="44"/>
      <c r="LU235" s="44"/>
      <c r="LV235" s="44"/>
      <c r="LW235" s="44"/>
      <c r="LX235" s="44"/>
      <c r="LY235" s="44"/>
      <c r="LZ235" s="44"/>
      <c r="MA235" s="44"/>
      <c r="MB235" s="44"/>
      <c r="MC235" s="44"/>
      <c r="MD235" s="44"/>
      <c r="ME235" s="44"/>
      <c r="MF235" s="44"/>
      <c r="MG235" s="44"/>
      <c r="MH235" s="44"/>
      <c r="MI235" s="44"/>
      <c r="MJ235" s="44"/>
      <c r="MK235" s="44"/>
      <c r="ML235" s="44"/>
      <c r="MM235" s="44"/>
      <c r="MN235" s="44"/>
      <c r="MO235" s="44"/>
      <c r="MP235" s="44"/>
      <c r="MQ235" s="44"/>
      <c r="MR235" s="44"/>
      <c r="MS235" s="44"/>
      <c r="MT235" s="44"/>
      <c r="MU235" s="44"/>
      <c r="MV235" s="44"/>
      <c r="MW235" s="44"/>
      <c r="MX235" s="44"/>
      <c r="MY235" s="44"/>
      <c r="MZ235" s="44"/>
      <c r="NA235" s="44"/>
      <c r="NB235" s="44"/>
      <c r="NC235" s="44"/>
      <c r="ND235" s="44"/>
      <c r="NE235" s="44"/>
      <c r="NF235" s="44"/>
      <c r="NG235" s="44"/>
      <c r="NH235" s="44"/>
      <c r="NI235" s="44"/>
      <c r="NJ235" s="44"/>
      <c r="NK235" s="44"/>
      <c r="NL235" s="44"/>
      <c r="NM235" s="44"/>
      <c r="NN235" s="44"/>
      <c r="NO235" s="44"/>
      <c r="NP235" s="44"/>
      <c r="NQ235" s="44"/>
      <c r="NR235" s="44"/>
      <c r="NS235" s="44"/>
      <c r="NT235" s="44"/>
      <c r="NU235" s="44"/>
      <c r="NV235" s="44"/>
      <c r="NW235" s="44"/>
      <c r="NX235" s="44"/>
      <c r="NY235" s="44"/>
      <c r="NZ235" s="44"/>
      <c r="OA235" s="44"/>
      <c r="OB235" s="44"/>
      <c r="OC235" s="44"/>
      <c r="OD235" s="44"/>
      <c r="OE235" s="44"/>
      <c r="OF235" s="44"/>
      <c r="OG235" s="44"/>
      <c r="OH235" s="44"/>
      <c r="OI235" s="44"/>
      <c r="OJ235" s="44"/>
      <c r="OK235" s="44"/>
      <c r="OL235" s="44"/>
      <c r="OM235" s="44"/>
      <c r="ON235" s="44"/>
      <c r="OO235" s="44"/>
      <c r="OP235" s="44"/>
      <c r="OQ235" s="44"/>
      <c r="OR235" s="44"/>
      <c r="OS235" s="44"/>
      <c r="OT235" s="44"/>
      <c r="OU235" s="44"/>
      <c r="OV235" s="44"/>
      <c r="OW235" s="44"/>
      <c r="OX235" s="44"/>
      <c r="OY235" s="44"/>
      <c r="OZ235" s="44"/>
      <c r="PA235" s="44"/>
      <c r="PB235" s="44"/>
      <c r="PC235" s="44"/>
      <c r="PD235" s="44"/>
      <c r="PE235" s="44"/>
      <c r="PF235" s="44"/>
      <c r="PG235" s="44"/>
      <c r="PH235" s="44"/>
      <c r="PI235" s="44"/>
      <c r="PJ235" s="44"/>
      <c r="PK235" s="44"/>
      <c r="PL235" s="44"/>
      <c r="PM235" s="44"/>
      <c r="PN235" s="44"/>
      <c r="PO235" s="44"/>
      <c r="PP235" s="44"/>
      <c r="PQ235" s="44"/>
      <c r="PR235" s="44"/>
      <c r="PS235" s="44"/>
      <c r="PT235" s="44"/>
      <c r="PU235" s="44"/>
      <c r="PV235" s="44"/>
      <c r="PW235" s="44"/>
      <c r="PX235" s="44"/>
      <c r="PY235" s="44"/>
      <c r="PZ235" s="44"/>
      <c r="QA235" s="44"/>
      <c r="QB235" s="44"/>
      <c r="QC235" s="44"/>
      <c r="QD235" s="44"/>
      <c r="QE235" s="44"/>
      <c r="QF235" s="44"/>
      <c r="QG235" s="44"/>
      <c r="QH235" s="44"/>
      <c r="QI235" s="44"/>
      <c r="QJ235" s="44"/>
      <c r="QK235" s="44"/>
      <c r="QL235" s="44"/>
      <c r="QM235" s="44"/>
      <c r="QN235" s="44"/>
      <c r="QO235" s="44"/>
      <c r="QP235" s="44"/>
      <c r="QQ235" s="44"/>
      <c r="QR235" s="44"/>
      <c r="QS235" s="44"/>
      <c r="QT235" s="44"/>
      <c r="QU235" s="44"/>
      <c r="QV235" s="44"/>
      <c r="QW235" s="44"/>
      <c r="QX235" s="44"/>
      <c r="QY235" s="44"/>
      <c r="QZ235" s="44"/>
      <c r="RA235" s="44"/>
      <c r="RB235" s="44"/>
      <c r="RC235" s="44"/>
      <c r="RD235" s="44"/>
      <c r="RE235" s="44"/>
      <c r="RF235" s="44"/>
      <c r="RG235" s="44"/>
      <c r="RH235" s="44"/>
      <c r="RI235" s="44"/>
      <c r="RJ235" s="44"/>
      <c r="RK235" s="44"/>
      <c r="RL235" s="44"/>
      <c r="RM235" s="44"/>
      <c r="RN235" s="44"/>
      <c r="RO235" s="44"/>
      <c r="RP235" s="44"/>
      <c r="RQ235" s="44"/>
      <c r="RR235" s="44"/>
      <c r="RS235" s="44"/>
      <c r="RT235" s="44"/>
      <c r="RU235" s="44"/>
      <c r="RV235" s="44"/>
      <c r="RW235" s="44"/>
      <c r="RX235" s="44"/>
      <c r="RY235" s="44"/>
      <c r="RZ235" s="44"/>
      <c r="SA235" s="44"/>
      <c r="SB235" s="44"/>
      <c r="SC235" s="44"/>
      <c r="SD235" s="44"/>
      <c r="SE235" s="44"/>
      <c r="SF235" s="44"/>
      <c r="SG235" s="44"/>
      <c r="SH235" s="44"/>
      <c r="SI235" s="44"/>
      <c r="SJ235" s="44"/>
      <c r="SK235" s="44"/>
      <c r="SL235" s="44"/>
      <c r="SM235" s="44"/>
      <c r="SN235" s="44"/>
      <c r="SO235" s="44"/>
      <c r="SP235" s="44"/>
      <c r="SQ235" s="44"/>
      <c r="SR235" s="44"/>
      <c r="SS235" s="44"/>
      <c r="ST235" s="44"/>
      <c r="SU235" s="44"/>
      <c r="SV235" s="44"/>
      <c r="SW235" s="44"/>
      <c r="SX235" s="44"/>
      <c r="SY235" s="44"/>
      <c r="SZ235" s="44"/>
      <c r="TA235" s="44"/>
      <c r="TB235" s="44"/>
      <c r="TC235" s="44"/>
      <c r="TD235" s="44"/>
      <c r="TE235" s="44"/>
      <c r="TF235" s="44"/>
      <c r="TG235" s="44"/>
      <c r="TH235" s="44"/>
      <c r="TI235" s="44"/>
      <c r="TJ235" s="44"/>
      <c r="TK235" s="44"/>
      <c r="TL235" s="44"/>
      <c r="TM235" s="44"/>
      <c r="TN235" s="44"/>
      <c r="TO235" s="44"/>
      <c r="TP235" s="44"/>
      <c r="TQ235" s="44"/>
      <c r="TR235" s="44"/>
      <c r="TS235" s="44"/>
      <c r="TT235" s="44"/>
      <c r="TU235" s="44"/>
      <c r="TV235" s="44"/>
      <c r="TW235" s="44"/>
      <c r="TX235" s="44"/>
      <c r="TY235" s="44"/>
      <c r="TZ235" s="44"/>
      <c r="UA235" s="44"/>
      <c r="UB235" s="44"/>
      <c r="UC235" s="44"/>
      <c r="UD235" s="44"/>
      <c r="UE235" s="44"/>
      <c r="UF235" s="44"/>
      <c r="UG235" s="44"/>
      <c r="UH235" s="44"/>
      <c r="UI235" s="44"/>
      <c r="UJ235" s="44"/>
      <c r="UK235" s="44"/>
      <c r="UL235" s="44"/>
      <c r="UM235" s="44"/>
      <c r="UN235" s="44"/>
      <c r="UO235" s="44"/>
      <c r="UP235" s="44"/>
      <c r="UQ235" s="44"/>
      <c r="UR235" s="44"/>
      <c r="US235" s="44"/>
      <c r="UT235" s="44"/>
      <c r="UU235" s="44"/>
      <c r="UV235" s="44"/>
      <c r="UW235" s="44"/>
      <c r="UX235" s="44"/>
      <c r="UY235" s="44"/>
      <c r="UZ235" s="44"/>
      <c r="VA235" s="44"/>
      <c r="VB235" s="44"/>
    </row>
    <row r="236" spans="1:574" hidden="1" x14ac:dyDescent="0.25">
      <c r="A236" s="44"/>
      <c r="B236" s="74" t="s">
        <v>512</v>
      </c>
      <c r="C236" s="91" t="s">
        <v>390</v>
      </c>
      <c r="D236" s="76">
        <f>+'[5]Presupuesto 2020'!U236</f>
        <v>1187882385.8</v>
      </c>
      <c r="E236" s="76">
        <f>+'[5]Programa I'!D236+'[5]Programa II'!D236+'[5]Programa III'!D236+'[5]Programa IV'!D236+'[5]Programa V'!D236</f>
        <v>-228000000</v>
      </c>
      <c r="F236" s="89">
        <f t="shared" si="222"/>
        <v>959882385.79999995</v>
      </c>
      <c r="G236" s="89">
        <f>+'[5]Programa I'!F236+'[5]Programa II'!F236+'[5]Programa III'!F236+'[5]Programa IV'!F236+'[5]Programa V'!F236</f>
        <v>54788514.719999999</v>
      </c>
      <c r="H236" s="89">
        <f>+'[5]Total Programa'!U235</f>
        <v>133879414.40000001</v>
      </c>
      <c r="I236" s="89">
        <f t="shared" si="223"/>
        <v>826002971.39999998</v>
      </c>
      <c r="J236" s="90">
        <f t="shared" si="200"/>
        <v>0.86052518893924679</v>
      </c>
      <c r="L236" s="89">
        <f>+'[5]Programa I'!K236+'[5]Programa II'!K236+'[5]Programa III'!K236+'[5]Programa IV'!K236+'[5]Programa V'!K236</f>
        <v>54788514.719999999</v>
      </c>
      <c r="M236" s="89">
        <f>+'[5]Programa I'!L236+'[5]Programa II'!L236+'[5]Programa III'!L236+'[5]Programa IV'!L236+'[5]Programa V'!L236</f>
        <v>79090899.680000007</v>
      </c>
      <c r="N236" s="89">
        <f t="shared" si="224"/>
        <v>133879414.40000001</v>
      </c>
      <c r="O236" s="89">
        <f>+F236-N236</f>
        <v>826002971.39999998</v>
      </c>
      <c r="P236" s="47"/>
    </row>
    <row r="237" spans="1:574" hidden="1" x14ac:dyDescent="0.25">
      <c r="A237" s="44"/>
      <c r="B237" s="74" t="s">
        <v>513</v>
      </c>
      <c r="C237" s="91" t="s">
        <v>392</v>
      </c>
      <c r="D237" s="76">
        <f>+'[5]Presupuesto 2020'!U237</f>
        <v>107539413.18000001</v>
      </c>
      <c r="E237" s="76">
        <f>+'[5]Programa I'!D237+'[5]Programa II'!D237+'[5]Programa III'!D237+'[5]Programa IV'!D237+'[5]Programa V'!D237</f>
        <v>-6000000</v>
      </c>
      <c r="F237" s="89">
        <f t="shared" si="222"/>
        <v>101539413.18000001</v>
      </c>
      <c r="G237" s="89">
        <f>+'[5]Programa I'!F237+'[5]Programa II'!F237+'[5]Programa III'!F237+'[5]Programa IV'!F237+'[5]Programa V'!F237</f>
        <v>6967000</v>
      </c>
      <c r="H237" s="89">
        <f>+'[5]Total Programa'!U236</f>
        <v>12203000</v>
      </c>
      <c r="I237" s="89">
        <f t="shared" si="223"/>
        <v>89336413.180000007</v>
      </c>
      <c r="J237" s="90">
        <f t="shared" si="200"/>
        <v>0.87982006574759686</v>
      </c>
      <c r="L237" s="89">
        <f>+'[5]Programa I'!K237+'[5]Programa II'!K237+'[5]Programa III'!K237+'[5]Programa IV'!K237+'[5]Programa V'!K237</f>
        <v>6967000</v>
      </c>
      <c r="M237" s="89">
        <f>+'[5]Programa I'!L237+'[5]Programa II'!L237+'[5]Programa III'!L237+'[5]Programa IV'!L237+'[5]Programa V'!L237</f>
        <v>5236000</v>
      </c>
      <c r="N237" s="89">
        <f t="shared" si="224"/>
        <v>12203000</v>
      </c>
      <c r="O237" s="89">
        <f>+F237-N237</f>
        <v>89336413.180000007</v>
      </c>
      <c r="P237" s="47"/>
    </row>
    <row r="238" spans="1:574" hidden="1" x14ac:dyDescent="0.25">
      <c r="A238" s="44"/>
      <c r="B238" s="74" t="s">
        <v>514</v>
      </c>
      <c r="C238" s="91" t="s">
        <v>394</v>
      </c>
      <c r="D238" s="76">
        <f>+'[5]Presupuesto 2020'!U238</f>
        <v>5116141437.8599997</v>
      </c>
      <c r="E238" s="76">
        <f>+'[5]Programa I'!D238+'[5]Programa II'!D238+'[5]Programa III'!D238+'[5]Programa IV'!D238+'[5]Programa V'!D238</f>
        <v>0</v>
      </c>
      <c r="F238" s="89">
        <f t="shared" si="222"/>
        <v>5116141437.8599997</v>
      </c>
      <c r="G238" s="89">
        <f>+'[5]Programa I'!F238+'[5]Programa II'!F238+'[5]Programa III'!F238+'[5]Programa IV'!F238+'[5]Programa V'!F238</f>
        <v>103884279.43000001</v>
      </c>
      <c r="H238" s="89">
        <f>+'[5]Total Programa'!U237</f>
        <v>1005098976.3600001</v>
      </c>
      <c r="I238" s="89">
        <f t="shared" si="223"/>
        <v>4111042461.4999995</v>
      </c>
      <c r="J238" s="90">
        <f t="shared" si="200"/>
        <v>0.80354355160665436</v>
      </c>
      <c r="L238" s="89">
        <f>+'[5]Programa I'!K238+'[5]Programa II'!K238+'[5]Programa III'!K238+'[5]Programa IV'!K238+'[5]Programa V'!K238</f>
        <v>103884279.43000001</v>
      </c>
      <c r="M238" s="89">
        <f>+'[5]Programa I'!L238+'[5]Programa II'!L238+'[5]Programa III'!L238+'[5]Programa IV'!L238+'[5]Programa V'!L238</f>
        <v>901214696.93000007</v>
      </c>
      <c r="N238" s="89">
        <f t="shared" si="224"/>
        <v>1005098976.3600001</v>
      </c>
      <c r="O238" s="89">
        <f>+F238-N238</f>
        <v>4111042461.4999995</v>
      </c>
      <c r="P238" s="47"/>
    </row>
    <row r="239" spans="1:574" hidden="1" x14ac:dyDescent="0.25">
      <c r="A239" s="44"/>
      <c r="B239" s="74" t="s">
        <v>515</v>
      </c>
      <c r="C239" s="91" t="s">
        <v>396</v>
      </c>
      <c r="D239" s="76">
        <f>+'[5]Presupuesto 2020'!U239</f>
        <v>2402129117.75</v>
      </c>
      <c r="E239" s="76">
        <f>+'[5]Programa I'!D239+'[5]Programa II'!D239+'[5]Programa III'!D239+'[5]Programa IV'!D239+'[5]Programa V'!D239</f>
        <v>0</v>
      </c>
      <c r="F239" s="89">
        <f t="shared" si="222"/>
        <v>2402129117.75</v>
      </c>
      <c r="G239" s="89">
        <f>+'[5]Programa I'!F239+'[5]Programa II'!F239+'[5]Programa III'!F239+'[5]Programa IV'!F239+'[5]Programa V'!F239</f>
        <v>256183898.69999999</v>
      </c>
      <c r="H239" s="89">
        <f>+'[5]Total Programa'!U238</f>
        <v>1089933166.26</v>
      </c>
      <c r="I239" s="89">
        <f t="shared" si="223"/>
        <v>1312195951.49</v>
      </c>
      <c r="J239" s="90">
        <f t="shared" si="200"/>
        <v>0.54626370489155607</v>
      </c>
      <c r="L239" s="89">
        <f>+'[5]Programa I'!K239+'[5]Programa II'!K239+'[5]Programa III'!K239+'[5]Programa IV'!K239+'[5]Programa V'!K239</f>
        <v>256183898.69999999</v>
      </c>
      <c r="M239" s="89">
        <f>+'[5]Programa I'!L239+'[5]Programa II'!L239+'[5]Programa III'!L239+'[5]Programa IV'!L239+'[5]Programa V'!L239</f>
        <v>833749267.55999994</v>
      </c>
      <c r="N239" s="89">
        <f t="shared" si="224"/>
        <v>1089933166.26</v>
      </c>
      <c r="O239" s="89">
        <f>+F239-N239</f>
        <v>1312195951.49</v>
      </c>
      <c r="P239" s="47"/>
    </row>
    <row r="240" spans="1:574" x14ac:dyDescent="0.25">
      <c r="B240" s="70" t="s">
        <v>516</v>
      </c>
      <c r="C240" s="149" t="s">
        <v>517</v>
      </c>
      <c r="D240" s="71">
        <f>+D241+D247</f>
        <v>42495275480.290009</v>
      </c>
      <c r="E240" s="71">
        <f>+E241+E247</f>
        <v>159000000</v>
      </c>
      <c r="F240" s="144">
        <f t="shared" ref="F240:I240" si="225">+F241+F247</f>
        <v>42654275480.290001</v>
      </c>
      <c r="G240" s="144">
        <f t="shared" si="225"/>
        <v>2130481268.3000002</v>
      </c>
      <c r="H240" s="144">
        <f t="shared" si="225"/>
        <v>10691966288.200001</v>
      </c>
      <c r="I240" s="72">
        <f t="shared" si="225"/>
        <v>31962309192.089996</v>
      </c>
      <c r="J240" s="73">
        <f t="shared" si="200"/>
        <v>0.74933424216429079</v>
      </c>
      <c r="K240" s="79"/>
      <c r="L240" s="72">
        <f t="shared" ref="L240:O240" si="226">+L241+L247</f>
        <v>2130481268.3000002</v>
      </c>
      <c r="M240" s="72">
        <f t="shared" si="226"/>
        <v>8561485019.9000006</v>
      </c>
      <c r="N240" s="72">
        <f t="shared" si="226"/>
        <v>10691966288.200001</v>
      </c>
      <c r="O240" s="72">
        <f t="shared" si="226"/>
        <v>31962309192.089996</v>
      </c>
      <c r="P240" s="47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</row>
    <row r="241" spans="1:574" s="50" customFormat="1" hidden="1" x14ac:dyDescent="0.25">
      <c r="A241" s="44"/>
      <c r="B241" s="70" t="s">
        <v>518</v>
      </c>
      <c r="C241" s="108" t="s">
        <v>519</v>
      </c>
      <c r="D241" s="72">
        <f>SUM(D242:D246)</f>
        <v>2640723382.46</v>
      </c>
      <c r="E241" s="72">
        <f>SUM(E242:E246)</f>
        <v>-9040880</v>
      </c>
      <c r="F241" s="72">
        <f t="shared" ref="F241:I241" si="227">SUM(F242:F246)</f>
        <v>2631682502.46</v>
      </c>
      <c r="G241" s="72">
        <f t="shared" si="227"/>
        <v>110337000</v>
      </c>
      <c r="H241" s="72">
        <f t="shared" si="227"/>
        <v>616717642.45000005</v>
      </c>
      <c r="I241" s="72">
        <f t="shared" si="227"/>
        <v>2014964860.0099998</v>
      </c>
      <c r="J241" s="73">
        <f t="shared" si="200"/>
        <v>0.76565651750410035</v>
      </c>
      <c r="K241" s="79"/>
      <c r="L241" s="72">
        <f t="shared" ref="L241:O241" si="228">SUM(L242:L246)</f>
        <v>110337000</v>
      </c>
      <c r="M241" s="72">
        <f t="shared" si="228"/>
        <v>506380642.44999999</v>
      </c>
      <c r="N241" s="72">
        <f t="shared" si="228"/>
        <v>616717642.45000005</v>
      </c>
      <c r="O241" s="72">
        <f t="shared" si="228"/>
        <v>2014964860.0099998</v>
      </c>
      <c r="P241" s="47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  <c r="GG241" s="128"/>
      <c r="GH241" s="128"/>
      <c r="GI241" s="128"/>
      <c r="GJ241" s="128"/>
      <c r="GK241" s="128"/>
      <c r="GL241" s="128"/>
      <c r="GM241" s="128"/>
      <c r="GN241" s="128"/>
      <c r="GO241" s="128"/>
      <c r="GP241" s="128"/>
      <c r="GQ241" s="128"/>
      <c r="GR241" s="128"/>
      <c r="GS241" s="128"/>
      <c r="GT241" s="128"/>
      <c r="GU241" s="128"/>
      <c r="GV241" s="128"/>
      <c r="GW241" s="128"/>
      <c r="GX241" s="128"/>
      <c r="GY241" s="128"/>
      <c r="GZ241" s="128"/>
      <c r="HA241" s="128"/>
      <c r="HB241" s="128"/>
      <c r="HC241" s="128"/>
      <c r="HD241" s="128"/>
      <c r="HE241" s="128"/>
      <c r="HF241" s="128"/>
      <c r="HG241" s="128"/>
      <c r="HH241" s="128"/>
      <c r="HI241" s="128"/>
      <c r="HJ241" s="128"/>
      <c r="HK241" s="128"/>
      <c r="HL241" s="128"/>
      <c r="HM241" s="128"/>
      <c r="HN241" s="128"/>
      <c r="HO241" s="128"/>
      <c r="HP241" s="128"/>
      <c r="HQ241" s="128"/>
      <c r="HR241" s="128"/>
      <c r="HS241" s="128"/>
      <c r="HT241" s="128"/>
      <c r="HU241" s="128"/>
      <c r="HV241" s="128"/>
      <c r="HW241" s="128"/>
      <c r="HX241" s="128"/>
      <c r="HY241" s="128"/>
      <c r="HZ241" s="128"/>
      <c r="IA241" s="128"/>
      <c r="IB241" s="128"/>
      <c r="IC241" s="128"/>
      <c r="ID241" s="128"/>
      <c r="IE241" s="128"/>
      <c r="IF241" s="128"/>
      <c r="IG241" s="128"/>
      <c r="IH241" s="128"/>
      <c r="II241" s="128"/>
      <c r="IJ241" s="128"/>
      <c r="IK241" s="128"/>
      <c r="IL241" s="128"/>
      <c r="IM241" s="128"/>
      <c r="IN241" s="128"/>
      <c r="IO241" s="128"/>
      <c r="IP241" s="128"/>
      <c r="IQ241" s="128"/>
      <c r="IR241" s="128"/>
      <c r="IS241" s="128"/>
      <c r="IT241" s="128"/>
      <c r="IU241" s="128"/>
      <c r="IV241" s="128"/>
      <c r="IW241" s="128"/>
      <c r="IX241" s="128"/>
      <c r="IY241" s="128"/>
      <c r="IZ241" s="128"/>
      <c r="JA241" s="128"/>
      <c r="JB241" s="128"/>
      <c r="JC241" s="128"/>
      <c r="JD241" s="128"/>
      <c r="JE241" s="128"/>
      <c r="JF241" s="128"/>
      <c r="JG241" s="128"/>
      <c r="JH241" s="128"/>
      <c r="JI241" s="128"/>
      <c r="JJ241" s="128"/>
      <c r="JK241" s="128"/>
      <c r="JL241" s="128"/>
      <c r="JM241" s="128"/>
      <c r="JN241" s="128"/>
      <c r="JO241" s="128"/>
      <c r="JP241" s="128"/>
      <c r="JQ241" s="128"/>
      <c r="JR241" s="128"/>
      <c r="JS241" s="128"/>
      <c r="JT241" s="128"/>
      <c r="JU241" s="128"/>
      <c r="JV241" s="128"/>
      <c r="JW241" s="128"/>
      <c r="JX241" s="128"/>
      <c r="JY241" s="128"/>
      <c r="JZ241" s="128"/>
      <c r="KA241" s="128"/>
      <c r="KB241" s="128"/>
      <c r="KC241" s="128"/>
      <c r="KD241" s="128"/>
      <c r="KE241" s="128"/>
      <c r="KF241" s="128"/>
      <c r="KG241" s="128"/>
      <c r="KH241" s="128"/>
      <c r="KI241" s="128"/>
      <c r="KJ241" s="128"/>
      <c r="KK241" s="128"/>
      <c r="KL241" s="128"/>
      <c r="KM241" s="128"/>
      <c r="KN241" s="128"/>
      <c r="KO241" s="128"/>
      <c r="KP241" s="128"/>
      <c r="KQ241" s="128"/>
      <c r="KR241" s="128"/>
      <c r="KS241" s="128"/>
      <c r="KT241" s="128"/>
      <c r="KU241" s="128"/>
      <c r="KV241" s="128"/>
      <c r="KW241" s="128"/>
      <c r="KX241" s="128"/>
      <c r="KY241" s="128"/>
      <c r="KZ241" s="128"/>
      <c r="LA241" s="128"/>
      <c r="LB241" s="128"/>
      <c r="LC241" s="128"/>
      <c r="LD241" s="128"/>
      <c r="LE241" s="128"/>
      <c r="LF241" s="128"/>
      <c r="LG241" s="128"/>
      <c r="LH241" s="128"/>
      <c r="LI241" s="128"/>
      <c r="LJ241" s="128"/>
      <c r="LK241" s="128"/>
      <c r="LL241" s="128"/>
      <c r="LM241" s="128"/>
      <c r="LN241" s="128"/>
      <c r="LO241" s="128"/>
      <c r="LP241" s="128"/>
      <c r="LQ241" s="128"/>
      <c r="LR241" s="128"/>
      <c r="LS241" s="128"/>
      <c r="LT241" s="128"/>
      <c r="LU241" s="128"/>
      <c r="LV241" s="128"/>
      <c r="LW241" s="128"/>
      <c r="LX241" s="128"/>
      <c r="LY241" s="128"/>
      <c r="LZ241" s="128"/>
      <c r="MA241" s="128"/>
      <c r="MB241" s="128"/>
      <c r="MC241" s="128"/>
      <c r="MD241" s="128"/>
      <c r="ME241" s="128"/>
      <c r="MF241" s="128"/>
      <c r="MG241" s="128"/>
      <c r="MH241" s="128"/>
      <c r="MI241" s="128"/>
      <c r="MJ241" s="128"/>
      <c r="MK241" s="128"/>
      <c r="ML241" s="128"/>
      <c r="MM241" s="128"/>
      <c r="MN241" s="128"/>
      <c r="MO241" s="128"/>
      <c r="MP241" s="128"/>
      <c r="MQ241" s="128"/>
      <c r="MR241" s="128"/>
      <c r="MS241" s="128"/>
      <c r="MT241" s="128"/>
      <c r="MU241" s="128"/>
      <c r="MV241" s="128"/>
      <c r="MW241" s="128"/>
      <c r="MX241" s="128"/>
      <c r="MY241" s="128"/>
      <c r="MZ241" s="128"/>
      <c r="NA241" s="128"/>
      <c r="NB241" s="128"/>
      <c r="NC241" s="128"/>
      <c r="ND241" s="128"/>
      <c r="NE241" s="128"/>
      <c r="NF241" s="128"/>
      <c r="NG241" s="128"/>
      <c r="NH241" s="128"/>
      <c r="NI241" s="128"/>
      <c r="NJ241" s="128"/>
      <c r="NK241" s="128"/>
      <c r="NL241" s="128"/>
      <c r="NM241" s="128"/>
      <c r="NN241" s="128"/>
      <c r="NO241" s="128"/>
      <c r="NP241" s="128"/>
      <c r="NQ241" s="128"/>
      <c r="NR241" s="128"/>
      <c r="NS241" s="128"/>
      <c r="NT241" s="128"/>
      <c r="NU241" s="128"/>
      <c r="NV241" s="128"/>
      <c r="NW241" s="128"/>
      <c r="NX241" s="128"/>
      <c r="NY241" s="128"/>
      <c r="NZ241" s="128"/>
      <c r="OA241" s="128"/>
      <c r="OB241" s="128"/>
      <c r="OC241" s="128"/>
      <c r="OD241" s="128"/>
      <c r="OE241" s="128"/>
      <c r="OF241" s="128"/>
      <c r="OG241" s="128"/>
      <c r="OH241" s="128"/>
      <c r="OI241" s="128"/>
      <c r="OJ241" s="128"/>
      <c r="OK241" s="128"/>
      <c r="OL241" s="128"/>
      <c r="OM241" s="128"/>
      <c r="ON241" s="128"/>
      <c r="OO241" s="128"/>
      <c r="OP241" s="128"/>
      <c r="OQ241" s="128"/>
      <c r="OR241" s="128"/>
      <c r="OS241" s="128"/>
      <c r="OT241" s="128"/>
      <c r="OU241" s="128"/>
      <c r="OV241" s="128"/>
      <c r="OW241" s="128"/>
      <c r="OX241" s="128"/>
      <c r="OY241" s="128"/>
      <c r="OZ241" s="128"/>
      <c r="PA241" s="128"/>
      <c r="PB241" s="128"/>
      <c r="PC241" s="128"/>
      <c r="PD241" s="128"/>
      <c r="PE241" s="128"/>
      <c r="PF241" s="128"/>
      <c r="PG241" s="128"/>
      <c r="PH241" s="128"/>
      <c r="PI241" s="128"/>
      <c r="PJ241" s="128"/>
      <c r="PK241" s="128"/>
      <c r="PL241" s="128"/>
      <c r="PM241" s="128"/>
      <c r="PN241" s="128"/>
      <c r="PO241" s="128"/>
      <c r="PP241" s="128"/>
      <c r="PQ241" s="128"/>
      <c r="PR241" s="128"/>
      <c r="PS241" s="128"/>
      <c r="PT241" s="128"/>
      <c r="PU241" s="128"/>
      <c r="PV241" s="128"/>
      <c r="PW241" s="128"/>
      <c r="PX241" s="128"/>
      <c r="PY241" s="128"/>
      <c r="PZ241" s="128"/>
      <c r="QA241" s="128"/>
      <c r="QB241" s="128"/>
      <c r="QC241" s="128"/>
      <c r="QD241" s="128"/>
      <c r="QE241" s="128"/>
      <c r="QF241" s="128"/>
      <c r="QG241" s="128"/>
      <c r="QH241" s="128"/>
      <c r="QI241" s="128"/>
      <c r="QJ241" s="128"/>
      <c r="QK241" s="128"/>
      <c r="QL241" s="128"/>
      <c r="QM241" s="128"/>
      <c r="QN241" s="128"/>
      <c r="QO241" s="128"/>
      <c r="QP241" s="128"/>
      <c r="QQ241" s="128"/>
      <c r="QR241" s="128"/>
      <c r="QS241" s="128"/>
      <c r="QT241" s="128"/>
      <c r="QU241" s="128"/>
      <c r="QV241" s="128"/>
      <c r="QW241" s="128"/>
      <c r="QX241" s="128"/>
      <c r="QY241" s="128"/>
      <c r="QZ241" s="128"/>
      <c r="RA241" s="128"/>
      <c r="RB241" s="128"/>
      <c r="RC241" s="128"/>
      <c r="RD241" s="128"/>
      <c r="RE241" s="128"/>
      <c r="RF241" s="128"/>
      <c r="RG241" s="128"/>
      <c r="RH241" s="128"/>
      <c r="RI241" s="128"/>
      <c r="RJ241" s="128"/>
      <c r="RK241" s="128"/>
      <c r="RL241" s="128"/>
      <c r="RM241" s="128"/>
      <c r="RN241" s="128"/>
      <c r="RO241" s="128"/>
      <c r="RP241" s="128"/>
      <c r="RQ241" s="128"/>
      <c r="RR241" s="128"/>
      <c r="RS241" s="128"/>
      <c r="RT241" s="128"/>
      <c r="RU241" s="128"/>
      <c r="RV241" s="128"/>
      <c r="RW241" s="128"/>
      <c r="RX241" s="128"/>
      <c r="RY241" s="128"/>
      <c r="RZ241" s="128"/>
      <c r="SA241" s="128"/>
      <c r="SB241" s="128"/>
      <c r="SC241" s="128"/>
      <c r="SD241" s="128"/>
      <c r="SE241" s="128"/>
      <c r="SF241" s="128"/>
      <c r="SG241" s="128"/>
      <c r="SH241" s="128"/>
      <c r="SI241" s="128"/>
      <c r="SJ241" s="128"/>
      <c r="SK241" s="128"/>
      <c r="SL241" s="128"/>
      <c r="SM241" s="128"/>
      <c r="SN241" s="128"/>
      <c r="SO241" s="128"/>
      <c r="SP241" s="128"/>
      <c r="SQ241" s="128"/>
      <c r="SR241" s="128"/>
      <c r="SS241" s="128"/>
      <c r="ST241" s="128"/>
      <c r="SU241" s="128"/>
      <c r="SV241" s="128"/>
      <c r="SW241" s="128"/>
      <c r="SX241" s="128"/>
      <c r="SY241" s="128"/>
      <c r="SZ241" s="128"/>
      <c r="TA241" s="128"/>
      <c r="TB241" s="128"/>
      <c r="TC241" s="128"/>
      <c r="TD241" s="128"/>
      <c r="TE241" s="128"/>
      <c r="TF241" s="128"/>
      <c r="TG241" s="128"/>
      <c r="TH241" s="128"/>
      <c r="TI241" s="128"/>
      <c r="TJ241" s="128"/>
      <c r="TK241" s="128"/>
      <c r="TL241" s="128"/>
      <c r="TM241" s="128"/>
      <c r="TN241" s="128"/>
      <c r="TO241" s="128"/>
      <c r="TP241" s="128"/>
      <c r="TQ241" s="128"/>
      <c r="TR241" s="128"/>
      <c r="TS241" s="128"/>
      <c r="TT241" s="128"/>
      <c r="TU241" s="128"/>
      <c r="TV241" s="128"/>
      <c r="TW241" s="128"/>
      <c r="TX241" s="128"/>
      <c r="TY241" s="128"/>
      <c r="TZ241" s="128"/>
      <c r="UA241" s="128"/>
      <c r="UB241" s="128"/>
      <c r="UC241" s="128"/>
      <c r="UD241" s="128"/>
      <c r="UE241" s="128"/>
      <c r="UF241" s="128"/>
      <c r="UG241" s="128"/>
      <c r="UH241" s="128"/>
      <c r="UI241" s="128"/>
      <c r="UJ241" s="128"/>
      <c r="UK241" s="128"/>
      <c r="UL241" s="128"/>
      <c r="UM241" s="128"/>
      <c r="UN241" s="128"/>
      <c r="UO241" s="128"/>
      <c r="UP241" s="128"/>
      <c r="UQ241" s="128"/>
      <c r="UR241" s="128"/>
      <c r="US241" s="128"/>
      <c r="UT241" s="128"/>
      <c r="UU241" s="128"/>
      <c r="UV241" s="128"/>
      <c r="UW241" s="128"/>
      <c r="UX241" s="128"/>
      <c r="UY241" s="128"/>
      <c r="UZ241" s="128"/>
      <c r="VA241" s="128"/>
      <c r="VB241" s="128"/>
    </row>
    <row r="242" spans="1:574" hidden="1" x14ac:dyDescent="0.25">
      <c r="A242" s="44"/>
      <c r="B242" s="74" t="s">
        <v>520</v>
      </c>
      <c r="C242" s="107" t="s">
        <v>423</v>
      </c>
      <c r="D242" s="76">
        <f>+'[5]Presupuesto 2020'!U242</f>
        <v>1403243695.5</v>
      </c>
      <c r="E242" s="76">
        <f>+'[5]Programa I'!D242+'[5]Programa II'!D242+'[5]Programa III'!D242+'[5]Programa IV'!D242+'[5]Programa V'!D242</f>
        <v>34000000</v>
      </c>
      <c r="F242" s="89">
        <f t="shared" ref="F242:F246" si="229">SUM(D242:E242)</f>
        <v>1437243695.5</v>
      </c>
      <c r="G242" s="89">
        <f>+'[5]Programa I'!F242+'[5]Programa II'!F242+'[5]Programa III'!F242+'[5]Programa IV'!F242+'[5]Programa V'!F242</f>
        <v>48102000</v>
      </c>
      <c r="H242" s="89">
        <f>+'[5]Total Programa'!U241</f>
        <v>300814642.44999999</v>
      </c>
      <c r="I242" s="89">
        <f t="shared" ref="I242:I246" si="230">+F242-H242</f>
        <v>1136429053.05</v>
      </c>
      <c r="J242" s="90">
        <f t="shared" si="200"/>
        <v>0.79070032215702279</v>
      </c>
      <c r="L242" s="89">
        <f>+'[5]Programa I'!K242+'[5]Programa II'!K242+'[5]Programa III'!K242+'[5]Programa IV'!K242+'[5]Programa V'!K242</f>
        <v>48102000</v>
      </c>
      <c r="M242" s="89">
        <f>+'[5]Programa I'!L242+'[5]Programa II'!L242+'[5]Programa III'!L242+'[5]Programa IV'!L242+'[5]Programa V'!L242</f>
        <v>252712642.44999999</v>
      </c>
      <c r="N242" s="89">
        <f t="shared" ref="N242:N246" si="231">SUM(L242:M242)</f>
        <v>300814642.44999999</v>
      </c>
      <c r="O242" s="89">
        <f>+F242-N242</f>
        <v>1136429053.05</v>
      </c>
      <c r="P242" s="47"/>
    </row>
    <row r="243" spans="1:574" hidden="1" x14ac:dyDescent="0.25">
      <c r="A243" s="44"/>
      <c r="B243" s="74" t="s">
        <v>521</v>
      </c>
      <c r="C243" s="107" t="s">
        <v>425</v>
      </c>
      <c r="D243" s="76">
        <f>+'[5]Presupuesto 2020'!U243</f>
        <v>133580115.34999999</v>
      </c>
      <c r="E243" s="76">
        <f>+'[5]Programa I'!D243+'[5]Programa II'!D243+'[5]Programa III'!D243+'[5]Programa IV'!D243+'[5]Programa V'!D243</f>
        <v>-10040880</v>
      </c>
      <c r="F243" s="89">
        <f t="shared" si="229"/>
        <v>123539235.34999999</v>
      </c>
      <c r="G243" s="89">
        <f>+'[5]Programa I'!F243+'[5]Programa II'!F243+'[5]Programa III'!F243+'[5]Programa IV'!F243+'[5]Programa V'!F243</f>
        <v>0</v>
      </c>
      <c r="H243" s="89">
        <f>+'[5]Total Programa'!U242</f>
        <v>0</v>
      </c>
      <c r="I243" s="89">
        <f t="shared" si="230"/>
        <v>123539235.34999999</v>
      </c>
      <c r="J243" s="90">
        <f t="shared" si="200"/>
        <v>1</v>
      </c>
      <c r="L243" s="89">
        <f>+'[5]Programa I'!K243+'[5]Programa II'!K243+'[5]Programa III'!K243+'[5]Programa IV'!K243+'[5]Programa V'!K243</f>
        <v>0</v>
      </c>
      <c r="M243" s="89">
        <f>+'[5]Programa I'!L243+'[5]Programa II'!L243+'[5]Programa III'!L243+'[5]Programa IV'!L243+'[5]Programa V'!L243</f>
        <v>0</v>
      </c>
      <c r="N243" s="89">
        <f t="shared" si="231"/>
        <v>0</v>
      </c>
      <c r="O243" s="89">
        <f>+F243-N243</f>
        <v>123539235.34999999</v>
      </c>
      <c r="P243" s="47"/>
    </row>
    <row r="244" spans="1:574" hidden="1" x14ac:dyDescent="0.25">
      <c r="A244" s="44"/>
      <c r="B244" s="74" t="s">
        <v>522</v>
      </c>
      <c r="C244" s="107" t="s">
        <v>427</v>
      </c>
      <c r="D244" s="76">
        <f>+'[5]Presupuesto 2020'!U244</f>
        <v>0</v>
      </c>
      <c r="E244" s="76">
        <f>+'[5]Programa I'!D244+'[5]Programa II'!D244+'[5]Programa III'!D244+'[5]Programa IV'!D244+'[5]Programa V'!D244</f>
        <v>0</v>
      </c>
      <c r="F244" s="89">
        <f t="shared" si="229"/>
        <v>0</v>
      </c>
      <c r="G244" s="89">
        <f>+'[5]Programa I'!F244+'[5]Programa II'!F244+'[5]Programa III'!F244+'[5]Programa IV'!F244+'[5]Programa V'!F244</f>
        <v>0</v>
      </c>
      <c r="H244" s="89">
        <f>+'[5]Total Programa'!U243</f>
        <v>0</v>
      </c>
      <c r="I244" s="89">
        <f t="shared" si="230"/>
        <v>0</v>
      </c>
      <c r="J244" s="90">
        <f t="shared" si="200"/>
        <v>0</v>
      </c>
      <c r="K244" s="44"/>
      <c r="L244" s="89">
        <f>+'[5]Programa I'!K244+'[5]Programa II'!K244+'[5]Programa III'!K244+'[5]Programa IV'!K244+'[5]Programa V'!K244</f>
        <v>0</v>
      </c>
      <c r="M244" s="89">
        <f>+'[5]Programa I'!L244+'[5]Programa II'!L244+'[5]Programa III'!L244+'[5]Programa IV'!L244+'[5]Programa V'!L244</f>
        <v>0</v>
      </c>
      <c r="N244" s="89">
        <f t="shared" si="231"/>
        <v>0</v>
      </c>
      <c r="O244" s="89">
        <f>+F244-N244</f>
        <v>0</v>
      </c>
      <c r="P244" s="47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  <c r="FJ244" s="44"/>
      <c r="FK244" s="44"/>
      <c r="FL244" s="44"/>
      <c r="FM244" s="44"/>
      <c r="FN244" s="44"/>
      <c r="FO244" s="44"/>
      <c r="FP244" s="44"/>
      <c r="FQ244" s="44"/>
      <c r="FR244" s="44"/>
      <c r="FS244" s="44"/>
      <c r="FT244" s="44"/>
      <c r="FU244" s="44"/>
      <c r="FV244" s="44"/>
      <c r="FW244" s="44"/>
      <c r="FX244" s="44"/>
      <c r="FY244" s="44"/>
      <c r="FZ244" s="44"/>
      <c r="GA244" s="44"/>
      <c r="GB244" s="44"/>
      <c r="GC244" s="44"/>
      <c r="GD244" s="44"/>
      <c r="GE244" s="44"/>
      <c r="GF244" s="44"/>
      <c r="GG244" s="44"/>
      <c r="GH244" s="44"/>
      <c r="GI244" s="44"/>
      <c r="GJ244" s="44"/>
      <c r="GK244" s="44"/>
      <c r="GL244" s="44"/>
      <c r="GM244" s="44"/>
      <c r="GN244" s="44"/>
      <c r="GO244" s="44"/>
      <c r="GP244" s="44"/>
      <c r="GQ244" s="44"/>
      <c r="GR244" s="44"/>
      <c r="GS244" s="44"/>
      <c r="GT244" s="44"/>
      <c r="GU244" s="44"/>
      <c r="GV244" s="44"/>
      <c r="GW244" s="44"/>
      <c r="GX244" s="44"/>
      <c r="GY244" s="44"/>
      <c r="GZ244" s="44"/>
      <c r="HA244" s="44"/>
      <c r="HB244" s="44"/>
      <c r="HC244" s="44"/>
      <c r="HD244" s="44"/>
      <c r="HE244" s="44"/>
      <c r="HF244" s="44"/>
      <c r="HG244" s="44"/>
      <c r="HH244" s="44"/>
      <c r="HI244" s="44"/>
      <c r="HJ244" s="44"/>
      <c r="HK244" s="44"/>
      <c r="HL244" s="44"/>
      <c r="HM244" s="44"/>
      <c r="HN244" s="44"/>
      <c r="HO244" s="44"/>
      <c r="HP244" s="44"/>
      <c r="HQ244" s="44"/>
      <c r="HR244" s="44"/>
      <c r="HS244" s="44"/>
      <c r="HT244" s="44"/>
      <c r="HU244" s="44"/>
      <c r="HV244" s="44"/>
      <c r="HW244" s="44"/>
      <c r="HX244" s="44"/>
      <c r="HY244" s="44"/>
      <c r="HZ244" s="44"/>
      <c r="IA244" s="44"/>
      <c r="IB244" s="44"/>
      <c r="IC244" s="44"/>
      <c r="ID244" s="44"/>
      <c r="IE244" s="44"/>
      <c r="IF244" s="44"/>
      <c r="IG244" s="44"/>
      <c r="IH244" s="44"/>
      <c r="II244" s="44"/>
      <c r="IJ244" s="44"/>
      <c r="IK244" s="44"/>
      <c r="IL244" s="44"/>
      <c r="IM244" s="44"/>
      <c r="IN244" s="44"/>
      <c r="IO244" s="44"/>
      <c r="IP244" s="44"/>
      <c r="IQ244" s="44"/>
      <c r="IR244" s="44"/>
      <c r="IS244" s="44"/>
      <c r="IT244" s="44"/>
      <c r="IU244" s="44"/>
      <c r="IV244" s="44"/>
      <c r="IW244" s="44"/>
      <c r="IX244" s="44"/>
      <c r="IY244" s="44"/>
      <c r="IZ244" s="44"/>
      <c r="JA244" s="44"/>
      <c r="JB244" s="44"/>
      <c r="JC244" s="44"/>
      <c r="JD244" s="44"/>
      <c r="JE244" s="44"/>
      <c r="JF244" s="44"/>
      <c r="JG244" s="44"/>
      <c r="JH244" s="44"/>
      <c r="JI244" s="44"/>
      <c r="JJ244" s="44"/>
      <c r="JK244" s="44"/>
      <c r="JL244" s="44"/>
      <c r="JM244" s="44"/>
      <c r="JN244" s="44"/>
      <c r="JO244" s="44"/>
      <c r="JP244" s="44"/>
      <c r="JQ244" s="44"/>
      <c r="JR244" s="44"/>
      <c r="JS244" s="44"/>
      <c r="JT244" s="44"/>
      <c r="JU244" s="44"/>
      <c r="JV244" s="44"/>
      <c r="JW244" s="44"/>
      <c r="JX244" s="44"/>
      <c r="JY244" s="44"/>
      <c r="JZ244" s="44"/>
      <c r="KA244" s="44"/>
      <c r="KB244" s="44"/>
      <c r="KC244" s="44"/>
      <c r="KD244" s="44"/>
      <c r="KE244" s="44"/>
      <c r="KF244" s="44"/>
      <c r="KG244" s="44"/>
      <c r="KH244" s="44"/>
      <c r="KI244" s="44"/>
      <c r="KJ244" s="44"/>
      <c r="KK244" s="44"/>
      <c r="KL244" s="44"/>
      <c r="KM244" s="44"/>
      <c r="KN244" s="44"/>
      <c r="KO244" s="44"/>
      <c r="KP244" s="44"/>
      <c r="KQ244" s="44"/>
      <c r="KR244" s="44"/>
      <c r="KS244" s="44"/>
      <c r="KT244" s="44"/>
      <c r="KU244" s="44"/>
      <c r="KV244" s="44"/>
      <c r="KW244" s="44"/>
      <c r="KX244" s="44"/>
      <c r="KY244" s="44"/>
      <c r="KZ244" s="44"/>
      <c r="LA244" s="44"/>
      <c r="LB244" s="44"/>
      <c r="LC244" s="44"/>
      <c r="LD244" s="44"/>
      <c r="LE244" s="44"/>
      <c r="LF244" s="44"/>
      <c r="LG244" s="44"/>
      <c r="LH244" s="44"/>
      <c r="LI244" s="44"/>
      <c r="LJ244" s="44"/>
      <c r="LK244" s="44"/>
      <c r="LL244" s="44"/>
      <c r="LM244" s="44"/>
      <c r="LN244" s="44"/>
      <c r="LO244" s="44"/>
      <c r="LP244" s="44"/>
      <c r="LQ244" s="44"/>
      <c r="LR244" s="44"/>
      <c r="LS244" s="44"/>
      <c r="LT244" s="44"/>
      <c r="LU244" s="44"/>
      <c r="LV244" s="44"/>
      <c r="LW244" s="44"/>
      <c r="LX244" s="44"/>
      <c r="LY244" s="44"/>
      <c r="LZ244" s="44"/>
      <c r="MA244" s="44"/>
      <c r="MB244" s="44"/>
      <c r="MC244" s="44"/>
      <c r="MD244" s="44"/>
      <c r="ME244" s="44"/>
      <c r="MF244" s="44"/>
      <c r="MG244" s="44"/>
      <c r="MH244" s="44"/>
      <c r="MI244" s="44"/>
      <c r="MJ244" s="44"/>
      <c r="MK244" s="44"/>
      <c r="ML244" s="44"/>
      <c r="MM244" s="44"/>
      <c r="MN244" s="44"/>
      <c r="MO244" s="44"/>
      <c r="MP244" s="44"/>
      <c r="MQ244" s="44"/>
      <c r="MR244" s="44"/>
      <c r="MS244" s="44"/>
      <c r="MT244" s="44"/>
      <c r="MU244" s="44"/>
      <c r="MV244" s="44"/>
      <c r="MW244" s="44"/>
      <c r="MX244" s="44"/>
      <c r="MY244" s="44"/>
      <c r="MZ244" s="44"/>
      <c r="NA244" s="44"/>
      <c r="NB244" s="44"/>
      <c r="NC244" s="44"/>
      <c r="ND244" s="44"/>
      <c r="NE244" s="44"/>
      <c r="NF244" s="44"/>
      <c r="NG244" s="44"/>
      <c r="NH244" s="44"/>
      <c r="NI244" s="44"/>
      <c r="NJ244" s="44"/>
      <c r="NK244" s="44"/>
      <c r="NL244" s="44"/>
      <c r="NM244" s="44"/>
      <c r="NN244" s="44"/>
      <c r="NO244" s="44"/>
      <c r="NP244" s="44"/>
      <c r="NQ244" s="44"/>
      <c r="NR244" s="44"/>
      <c r="NS244" s="44"/>
      <c r="NT244" s="44"/>
      <c r="NU244" s="44"/>
      <c r="NV244" s="44"/>
      <c r="NW244" s="44"/>
      <c r="NX244" s="44"/>
      <c r="NY244" s="44"/>
      <c r="NZ244" s="44"/>
      <c r="OA244" s="44"/>
      <c r="OB244" s="44"/>
      <c r="OC244" s="44"/>
      <c r="OD244" s="44"/>
      <c r="OE244" s="44"/>
      <c r="OF244" s="44"/>
      <c r="OG244" s="44"/>
      <c r="OH244" s="44"/>
      <c r="OI244" s="44"/>
      <c r="OJ244" s="44"/>
      <c r="OK244" s="44"/>
      <c r="OL244" s="44"/>
      <c r="OM244" s="44"/>
      <c r="ON244" s="44"/>
      <c r="OO244" s="44"/>
      <c r="OP244" s="44"/>
      <c r="OQ244" s="44"/>
      <c r="OR244" s="44"/>
      <c r="OS244" s="44"/>
      <c r="OT244" s="44"/>
      <c r="OU244" s="44"/>
      <c r="OV244" s="44"/>
      <c r="OW244" s="44"/>
      <c r="OX244" s="44"/>
      <c r="OY244" s="44"/>
      <c r="OZ244" s="44"/>
      <c r="PA244" s="44"/>
      <c r="PB244" s="44"/>
      <c r="PC244" s="44"/>
      <c r="PD244" s="44"/>
      <c r="PE244" s="44"/>
      <c r="PF244" s="44"/>
      <c r="PG244" s="44"/>
      <c r="PH244" s="44"/>
      <c r="PI244" s="44"/>
      <c r="PJ244" s="44"/>
      <c r="PK244" s="44"/>
      <c r="PL244" s="44"/>
      <c r="PM244" s="44"/>
      <c r="PN244" s="44"/>
      <c r="PO244" s="44"/>
      <c r="PP244" s="44"/>
      <c r="PQ244" s="44"/>
      <c r="PR244" s="44"/>
      <c r="PS244" s="44"/>
      <c r="PT244" s="44"/>
      <c r="PU244" s="44"/>
      <c r="PV244" s="44"/>
      <c r="PW244" s="44"/>
      <c r="PX244" s="44"/>
      <c r="PY244" s="44"/>
      <c r="PZ244" s="44"/>
      <c r="QA244" s="44"/>
      <c r="QB244" s="44"/>
      <c r="QC244" s="44"/>
      <c r="QD244" s="44"/>
      <c r="QE244" s="44"/>
      <c r="QF244" s="44"/>
      <c r="QG244" s="44"/>
      <c r="QH244" s="44"/>
      <c r="QI244" s="44"/>
      <c r="QJ244" s="44"/>
      <c r="QK244" s="44"/>
      <c r="QL244" s="44"/>
      <c r="QM244" s="44"/>
      <c r="QN244" s="44"/>
      <c r="QO244" s="44"/>
      <c r="QP244" s="44"/>
      <c r="QQ244" s="44"/>
      <c r="QR244" s="44"/>
      <c r="QS244" s="44"/>
      <c r="QT244" s="44"/>
      <c r="QU244" s="44"/>
      <c r="QV244" s="44"/>
      <c r="QW244" s="44"/>
      <c r="QX244" s="44"/>
      <c r="QY244" s="44"/>
      <c r="QZ244" s="44"/>
      <c r="RA244" s="44"/>
      <c r="RB244" s="44"/>
      <c r="RC244" s="44"/>
      <c r="RD244" s="44"/>
      <c r="RE244" s="44"/>
      <c r="RF244" s="44"/>
      <c r="RG244" s="44"/>
      <c r="RH244" s="44"/>
      <c r="RI244" s="44"/>
      <c r="RJ244" s="44"/>
      <c r="RK244" s="44"/>
      <c r="RL244" s="44"/>
      <c r="RM244" s="44"/>
      <c r="RN244" s="44"/>
      <c r="RO244" s="44"/>
      <c r="RP244" s="44"/>
      <c r="RQ244" s="44"/>
      <c r="RR244" s="44"/>
      <c r="RS244" s="44"/>
      <c r="RT244" s="44"/>
      <c r="RU244" s="44"/>
      <c r="RV244" s="44"/>
      <c r="RW244" s="44"/>
      <c r="RX244" s="44"/>
      <c r="RY244" s="44"/>
      <c r="RZ244" s="44"/>
      <c r="SA244" s="44"/>
      <c r="SB244" s="44"/>
      <c r="SC244" s="44"/>
      <c r="SD244" s="44"/>
      <c r="SE244" s="44"/>
      <c r="SF244" s="44"/>
      <c r="SG244" s="44"/>
      <c r="SH244" s="44"/>
      <c r="SI244" s="44"/>
      <c r="SJ244" s="44"/>
      <c r="SK244" s="44"/>
      <c r="SL244" s="44"/>
      <c r="SM244" s="44"/>
      <c r="SN244" s="44"/>
      <c r="SO244" s="44"/>
      <c r="SP244" s="44"/>
      <c r="SQ244" s="44"/>
      <c r="SR244" s="44"/>
      <c r="SS244" s="44"/>
      <c r="ST244" s="44"/>
      <c r="SU244" s="44"/>
      <c r="SV244" s="44"/>
      <c r="SW244" s="44"/>
      <c r="SX244" s="44"/>
      <c r="SY244" s="44"/>
      <c r="SZ244" s="44"/>
      <c r="TA244" s="44"/>
      <c r="TB244" s="44"/>
      <c r="TC244" s="44"/>
      <c r="TD244" s="44"/>
      <c r="TE244" s="44"/>
      <c r="TF244" s="44"/>
      <c r="TG244" s="44"/>
      <c r="TH244" s="44"/>
      <c r="TI244" s="44"/>
      <c r="TJ244" s="44"/>
      <c r="TK244" s="44"/>
      <c r="TL244" s="44"/>
      <c r="TM244" s="44"/>
      <c r="TN244" s="44"/>
      <c r="TO244" s="44"/>
      <c r="TP244" s="44"/>
      <c r="TQ244" s="44"/>
      <c r="TR244" s="44"/>
      <c r="TS244" s="44"/>
      <c r="TT244" s="44"/>
      <c r="TU244" s="44"/>
      <c r="TV244" s="44"/>
      <c r="TW244" s="44"/>
      <c r="TX244" s="44"/>
      <c r="TY244" s="44"/>
      <c r="TZ244" s="44"/>
      <c r="UA244" s="44"/>
      <c r="UB244" s="44"/>
      <c r="UC244" s="44"/>
      <c r="UD244" s="44"/>
      <c r="UE244" s="44"/>
      <c r="UF244" s="44"/>
      <c r="UG244" s="44"/>
      <c r="UH244" s="44"/>
      <c r="UI244" s="44"/>
      <c r="UJ244" s="44"/>
      <c r="UK244" s="44"/>
      <c r="UL244" s="44"/>
      <c r="UM244" s="44"/>
      <c r="UN244" s="44"/>
      <c r="UO244" s="44"/>
      <c r="UP244" s="44"/>
      <c r="UQ244" s="44"/>
      <c r="UR244" s="44"/>
      <c r="US244" s="44"/>
      <c r="UT244" s="44"/>
      <c r="UU244" s="44"/>
      <c r="UV244" s="44"/>
      <c r="UW244" s="44"/>
      <c r="UX244" s="44"/>
      <c r="UY244" s="44"/>
      <c r="UZ244" s="44"/>
      <c r="VA244" s="44"/>
      <c r="VB244" s="44"/>
    </row>
    <row r="245" spans="1:574" hidden="1" x14ac:dyDescent="0.25">
      <c r="A245" s="44"/>
      <c r="B245" s="74" t="s">
        <v>523</v>
      </c>
      <c r="C245" s="107" t="s">
        <v>429</v>
      </c>
      <c r="D245" s="76">
        <f>+'[5]Presupuesto 2020'!U245</f>
        <v>834491071.61000001</v>
      </c>
      <c r="E245" s="76">
        <f>+'[5]Programa I'!D245+'[5]Programa II'!D245+'[5]Programa III'!D245+'[5]Programa IV'!D245+'[5]Programa V'!D245</f>
        <v>0</v>
      </c>
      <c r="F245" s="89">
        <f t="shared" si="229"/>
        <v>834491071.61000001</v>
      </c>
      <c r="G245" s="89">
        <f>+'[5]Programa I'!F245+'[5]Programa II'!F245+'[5]Programa III'!F245+'[5]Programa IV'!F245+'[5]Programa V'!F245</f>
        <v>62235000</v>
      </c>
      <c r="H245" s="89">
        <f>+'[5]Total Programa'!U244</f>
        <v>266278000</v>
      </c>
      <c r="I245" s="89">
        <f t="shared" si="230"/>
        <v>568213071.61000001</v>
      </c>
      <c r="J245" s="90">
        <f t="shared" si="200"/>
        <v>0.68090970765419379</v>
      </c>
      <c r="L245" s="89">
        <f>+'[5]Programa I'!K245+'[5]Programa II'!K245+'[5]Programa III'!K245+'[5]Programa IV'!K245+'[5]Programa V'!K245</f>
        <v>62235000</v>
      </c>
      <c r="M245" s="89">
        <f>+'[5]Programa I'!L245+'[5]Programa II'!L245+'[5]Programa III'!L245+'[5]Programa IV'!L245+'[5]Programa V'!L245</f>
        <v>204043000</v>
      </c>
      <c r="N245" s="89">
        <f t="shared" si="231"/>
        <v>266278000</v>
      </c>
      <c r="O245" s="89">
        <f>+F245-N245</f>
        <v>568213071.61000001</v>
      </c>
      <c r="P245" s="47"/>
    </row>
    <row r="246" spans="1:574" hidden="1" x14ac:dyDescent="0.25">
      <c r="A246" s="44"/>
      <c r="B246" s="74" t="s">
        <v>524</v>
      </c>
      <c r="C246" s="107" t="s">
        <v>431</v>
      </c>
      <c r="D246" s="76">
        <f>+'[5]Presupuesto 2020'!U246</f>
        <v>269408500</v>
      </c>
      <c r="E246" s="76">
        <f>+'[5]Programa I'!D246+'[5]Programa II'!D246+'[5]Programa III'!D246+'[5]Programa IV'!D246+'[5]Programa V'!D246</f>
        <v>-33000000</v>
      </c>
      <c r="F246" s="89">
        <f t="shared" si="229"/>
        <v>236408500</v>
      </c>
      <c r="G246" s="89">
        <f>+'[5]Programa I'!F246+'[5]Programa II'!F246+'[5]Programa III'!F246+'[5]Programa IV'!F246+'[5]Programa V'!F246</f>
        <v>0</v>
      </c>
      <c r="H246" s="89">
        <f>+'[5]Total Programa'!U245</f>
        <v>49625000</v>
      </c>
      <c r="I246" s="89">
        <f t="shared" si="230"/>
        <v>186783500</v>
      </c>
      <c r="J246" s="90">
        <f t="shared" si="200"/>
        <v>0.79008791985059756</v>
      </c>
      <c r="L246" s="89">
        <f>+'[5]Programa I'!K246+'[5]Programa II'!K246+'[5]Programa III'!K246+'[5]Programa IV'!K246+'[5]Programa V'!K246</f>
        <v>0</v>
      </c>
      <c r="M246" s="89">
        <f>+'[5]Programa I'!L246+'[5]Programa II'!L246+'[5]Programa III'!L246+'[5]Programa IV'!L246+'[5]Programa V'!L246</f>
        <v>49625000</v>
      </c>
      <c r="N246" s="89">
        <f t="shared" si="231"/>
        <v>49625000</v>
      </c>
      <c r="O246" s="89">
        <f>+F246-N246</f>
        <v>186783500</v>
      </c>
      <c r="P246" s="47"/>
    </row>
    <row r="247" spans="1:574" s="50" customFormat="1" hidden="1" x14ac:dyDescent="0.25">
      <c r="A247" s="44"/>
      <c r="B247" s="70" t="s">
        <v>525</v>
      </c>
      <c r="C247" s="108" t="s">
        <v>526</v>
      </c>
      <c r="D247" s="72">
        <f>SUM(D248:D264)</f>
        <v>39854552097.830009</v>
      </c>
      <c r="E247" s="72">
        <f>SUM(E248:E264)</f>
        <v>168040880</v>
      </c>
      <c r="F247" s="72">
        <f t="shared" ref="F247:I247" si="232">SUM(F248:F264)</f>
        <v>40022592977.830002</v>
      </c>
      <c r="G247" s="72">
        <f t="shared" si="232"/>
        <v>2020144268.3000002</v>
      </c>
      <c r="H247" s="72">
        <f t="shared" si="232"/>
        <v>10075248645.75</v>
      </c>
      <c r="I247" s="72">
        <f t="shared" si="232"/>
        <v>29947344332.079998</v>
      </c>
      <c r="J247" s="73">
        <f t="shared" si="200"/>
        <v>0.74826097221309329</v>
      </c>
      <c r="K247" s="79"/>
      <c r="L247" s="72">
        <f t="shared" ref="L247:O247" si="233">SUM(L248:L264)</f>
        <v>2020144268.3000002</v>
      </c>
      <c r="M247" s="72">
        <f t="shared" si="233"/>
        <v>8055104377.4500008</v>
      </c>
      <c r="N247" s="72">
        <f t="shared" si="233"/>
        <v>10075248645.75</v>
      </c>
      <c r="O247" s="72">
        <f t="shared" si="233"/>
        <v>29947344332.079998</v>
      </c>
      <c r="P247" s="47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  <c r="GG247" s="128"/>
      <c r="GH247" s="128"/>
      <c r="GI247" s="128"/>
      <c r="GJ247" s="128"/>
      <c r="GK247" s="128"/>
      <c r="GL247" s="128"/>
      <c r="GM247" s="128"/>
      <c r="GN247" s="128"/>
      <c r="GO247" s="128"/>
      <c r="GP247" s="128"/>
      <c r="GQ247" s="128"/>
      <c r="GR247" s="128"/>
      <c r="GS247" s="128"/>
      <c r="GT247" s="128"/>
      <c r="GU247" s="128"/>
      <c r="GV247" s="128"/>
      <c r="GW247" s="128"/>
      <c r="GX247" s="128"/>
      <c r="GY247" s="128"/>
      <c r="GZ247" s="128"/>
      <c r="HA247" s="128"/>
      <c r="HB247" s="128"/>
      <c r="HC247" s="128"/>
      <c r="HD247" s="128"/>
      <c r="HE247" s="128"/>
      <c r="HF247" s="128"/>
      <c r="HG247" s="128"/>
      <c r="HH247" s="128"/>
      <c r="HI247" s="128"/>
      <c r="HJ247" s="128"/>
      <c r="HK247" s="128"/>
      <c r="HL247" s="128"/>
      <c r="HM247" s="128"/>
      <c r="HN247" s="128"/>
      <c r="HO247" s="128"/>
      <c r="HP247" s="128"/>
      <c r="HQ247" s="128"/>
      <c r="HR247" s="128"/>
      <c r="HS247" s="128"/>
      <c r="HT247" s="128"/>
      <c r="HU247" s="128"/>
      <c r="HV247" s="128"/>
      <c r="HW247" s="128"/>
      <c r="HX247" s="128"/>
      <c r="HY247" s="128"/>
      <c r="HZ247" s="128"/>
      <c r="IA247" s="128"/>
      <c r="IB247" s="128"/>
      <c r="IC247" s="128"/>
      <c r="ID247" s="128"/>
      <c r="IE247" s="128"/>
      <c r="IF247" s="128"/>
      <c r="IG247" s="128"/>
      <c r="IH247" s="128"/>
      <c r="II247" s="128"/>
      <c r="IJ247" s="128"/>
      <c r="IK247" s="128"/>
      <c r="IL247" s="128"/>
      <c r="IM247" s="128"/>
      <c r="IN247" s="128"/>
      <c r="IO247" s="128"/>
      <c r="IP247" s="128"/>
      <c r="IQ247" s="128"/>
      <c r="IR247" s="128"/>
      <c r="IS247" s="128"/>
      <c r="IT247" s="128"/>
      <c r="IU247" s="128"/>
      <c r="IV247" s="128"/>
      <c r="IW247" s="128"/>
      <c r="IX247" s="128"/>
      <c r="IY247" s="128"/>
      <c r="IZ247" s="128"/>
      <c r="JA247" s="128"/>
      <c r="JB247" s="128"/>
      <c r="JC247" s="128"/>
      <c r="JD247" s="128"/>
      <c r="JE247" s="128"/>
      <c r="JF247" s="128"/>
      <c r="JG247" s="128"/>
      <c r="JH247" s="128"/>
      <c r="JI247" s="128"/>
      <c r="JJ247" s="128"/>
      <c r="JK247" s="128"/>
      <c r="JL247" s="128"/>
      <c r="JM247" s="128"/>
      <c r="JN247" s="128"/>
      <c r="JO247" s="128"/>
      <c r="JP247" s="128"/>
      <c r="JQ247" s="128"/>
      <c r="JR247" s="128"/>
      <c r="JS247" s="128"/>
      <c r="JT247" s="128"/>
      <c r="JU247" s="128"/>
      <c r="JV247" s="128"/>
      <c r="JW247" s="128"/>
      <c r="JX247" s="128"/>
      <c r="JY247" s="128"/>
      <c r="JZ247" s="128"/>
      <c r="KA247" s="128"/>
      <c r="KB247" s="128"/>
      <c r="KC247" s="128"/>
      <c r="KD247" s="128"/>
      <c r="KE247" s="128"/>
      <c r="KF247" s="128"/>
      <c r="KG247" s="128"/>
      <c r="KH247" s="128"/>
      <c r="KI247" s="128"/>
      <c r="KJ247" s="128"/>
      <c r="KK247" s="128"/>
      <c r="KL247" s="128"/>
      <c r="KM247" s="128"/>
      <c r="KN247" s="128"/>
      <c r="KO247" s="128"/>
      <c r="KP247" s="128"/>
      <c r="KQ247" s="128"/>
      <c r="KR247" s="128"/>
      <c r="KS247" s="128"/>
      <c r="KT247" s="128"/>
      <c r="KU247" s="128"/>
      <c r="KV247" s="128"/>
      <c r="KW247" s="128"/>
      <c r="KX247" s="128"/>
      <c r="KY247" s="128"/>
      <c r="KZ247" s="128"/>
      <c r="LA247" s="128"/>
      <c r="LB247" s="128"/>
      <c r="LC247" s="128"/>
      <c r="LD247" s="128"/>
      <c r="LE247" s="128"/>
      <c r="LF247" s="128"/>
      <c r="LG247" s="128"/>
      <c r="LH247" s="128"/>
      <c r="LI247" s="128"/>
      <c r="LJ247" s="128"/>
      <c r="LK247" s="128"/>
      <c r="LL247" s="128"/>
      <c r="LM247" s="128"/>
      <c r="LN247" s="128"/>
      <c r="LO247" s="128"/>
      <c r="LP247" s="128"/>
      <c r="LQ247" s="128"/>
      <c r="LR247" s="128"/>
      <c r="LS247" s="128"/>
      <c r="LT247" s="128"/>
      <c r="LU247" s="128"/>
      <c r="LV247" s="128"/>
      <c r="LW247" s="128"/>
      <c r="LX247" s="128"/>
      <c r="LY247" s="128"/>
      <c r="LZ247" s="128"/>
      <c r="MA247" s="128"/>
      <c r="MB247" s="128"/>
      <c r="MC247" s="128"/>
      <c r="MD247" s="128"/>
      <c r="ME247" s="128"/>
      <c r="MF247" s="128"/>
      <c r="MG247" s="128"/>
      <c r="MH247" s="128"/>
      <c r="MI247" s="128"/>
      <c r="MJ247" s="128"/>
      <c r="MK247" s="128"/>
      <c r="ML247" s="128"/>
      <c r="MM247" s="128"/>
      <c r="MN247" s="128"/>
      <c r="MO247" s="128"/>
      <c r="MP247" s="128"/>
      <c r="MQ247" s="128"/>
      <c r="MR247" s="128"/>
      <c r="MS247" s="128"/>
      <c r="MT247" s="128"/>
      <c r="MU247" s="128"/>
      <c r="MV247" s="128"/>
      <c r="MW247" s="128"/>
      <c r="MX247" s="128"/>
      <c r="MY247" s="128"/>
      <c r="MZ247" s="128"/>
      <c r="NA247" s="128"/>
      <c r="NB247" s="128"/>
      <c r="NC247" s="128"/>
      <c r="ND247" s="128"/>
      <c r="NE247" s="128"/>
      <c r="NF247" s="128"/>
      <c r="NG247" s="128"/>
      <c r="NH247" s="128"/>
      <c r="NI247" s="128"/>
      <c r="NJ247" s="128"/>
      <c r="NK247" s="128"/>
      <c r="NL247" s="128"/>
      <c r="NM247" s="128"/>
      <c r="NN247" s="128"/>
      <c r="NO247" s="128"/>
      <c r="NP247" s="128"/>
      <c r="NQ247" s="128"/>
      <c r="NR247" s="128"/>
      <c r="NS247" s="128"/>
      <c r="NT247" s="128"/>
      <c r="NU247" s="128"/>
      <c r="NV247" s="128"/>
      <c r="NW247" s="128"/>
      <c r="NX247" s="128"/>
      <c r="NY247" s="128"/>
      <c r="NZ247" s="128"/>
      <c r="OA247" s="128"/>
      <c r="OB247" s="128"/>
      <c r="OC247" s="128"/>
      <c r="OD247" s="128"/>
      <c r="OE247" s="128"/>
      <c r="OF247" s="128"/>
      <c r="OG247" s="128"/>
      <c r="OH247" s="128"/>
      <c r="OI247" s="128"/>
      <c r="OJ247" s="128"/>
      <c r="OK247" s="128"/>
      <c r="OL247" s="128"/>
      <c r="OM247" s="128"/>
      <c r="ON247" s="128"/>
      <c r="OO247" s="128"/>
      <c r="OP247" s="128"/>
      <c r="OQ247" s="128"/>
      <c r="OR247" s="128"/>
      <c r="OS247" s="128"/>
      <c r="OT247" s="128"/>
      <c r="OU247" s="128"/>
      <c r="OV247" s="128"/>
      <c r="OW247" s="128"/>
      <c r="OX247" s="128"/>
      <c r="OY247" s="128"/>
      <c r="OZ247" s="128"/>
      <c r="PA247" s="128"/>
      <c r="PB247" s="128"/>
      <c r="PC247" s="128"/>
      <c r="PD247" s="128"/>
      <c r="PE247" s="128"/>
      <c r="PF247" s="128"/>
      <c r="PG247" s="128"/>
      <c r="PH247" s="128"/>
      <c r="PI247" s="128"/>
      <c r="PJ247" s="128"/>
      <c r="PK247" s="128"/>
      <c r="PL247" s="128"/>
      <c r="PM247" s="128"/>
      <c r="PN247" s="128"/>
      <c r="PO247" s="128"/>
      <c r="PP247" s="128"/>
      <c r="PQ247" s="128"/>
      <c r="PR247" s="128"/>
      <c r="PS247" s="128"/>
      <c r="PT247" s="128"/>
      <c r="PU247" s="128"/>
      <c r="PV247" s="128"/>
      <c r="PW247" s="128"/>
      <c r="PX247" s="128"/>
      <c r="PY247" s="128"/>
      <c r="PZ247" s="128"/>
      <c r="QA247" s="128"/>
      <c r="QB247" s="128"/>
      <c r="QC247" s="128"/>
      <c r="QD247" s="128"/>
      <c r="QE247" s="128"/>
      <c r="QF247" s="128"/>
      <c r="QG247" s="128"/>
      <c r="QH247" s="128"/>
      <c r="QI247" s="128"/>
      <c r="QJ247" s="128"/>
      <c r="QK247" s="128"/>
      <c r="QL247" s="128"/>
      <c r="QM247" s="128"/>
      <c r="QN247" s="128"/>
      <c r="QO247" s="128"/>
      <c r="QP247" s="128"/>
      <c r="QQ247" s="128"/>
      <c r="QR247" s="128"/>
      <c r="QS247" s="128"/>
      <c r="QT247" s="128"/>
      <c r="QU247" s="128"/>
      <c r="QV247" s="128"/>
      <c r="QW247" s="128"/>
      <c r="QX247" s="128"/>
      <c r="QY247" s="128"/>
      <c r="QZ247" s="128"/>
      <c r="RA247" s="128"/>
      <c r="RB247" s="128"/>
      <c r="RC247" s="128"/>
      <c r="RD247" s="128"/>
      <c r="RE247" s="128"/>
      <c r="RF247" s="128"/>
      <c r="RG247" s="128"/>
      <c r="RH247" s="128"/>
      <c r="RI247" s="128"/>
      <c r="RJ247" s="128"/>
      <c r="RK247" s="128"/>
      <c r="RL247" s="128"/>
      <c r="RM247" s="128"/>
      <c r="RN247" s="128"/>
      <c r="RO247" s="128"/>
      <c r="RP247" s="128"/>
      <c r="RQ247" s="128"/>
      <c r="RR247" s="128"/>
      <c r="RS247" s="128"/>
      <c r="RT247" s="128"/>
      <c r="RU247" s="128"/>
      <c r="RV247" s="128"/>
      <c r="RW247" s="128"/>
      <c r="RX247" s="128"/>
      <c r="RY247" s="128"/>
      <c r="RZ247" s="128"/>
      <c r="SA247" s="128"/>
      <c r="SB247" s="128"/>
      <c r="SC247" s="128"/>
      <c r="SD247" s="128"/>
      <c r="SE247" s="128"/>
      <c r="SF247" s="128"/>
      <c r="SG247" s="128"/>
      <c r="SH247" s="128"/>
      <c r="SI247" s="128"/>
      <c r="SJ247" s="128"/>
      <c r="SK247" s="128"/>
      <c r="SL247" s="128"/>
      <c r="SM247" s="128"/>
      <c r="SN247" s="128"/>
      <c r="SO247" s="128"/>
      <c r="SP247" s="128"/>
      <c r="SQ247" s="128"/>
      <c r="SR247" s="128"/>
      <c r="SS247" s="128"/>
      <c r="ST247" s="128"/>
      <c r="SU247" s="128"/>
      <c r="SV247" s="128"/>
      <c r="SW247" s="128"/>
      <c r="SX247" s="128"/>
      <c r="SY247" s="128"/>
      <c r="SZ247" s="128"/>
      <c r="TA247" s="128"/>
      <c r="TB247" s="128"/>
      <c r="TC247" s="128"/>
      <c r="TD247" s="128"/>
      <c r="TE247" s="128"/>
      <c r="TF247" s="128"/>
      <c r="TG247" s="128"/>
      <c r="TH247" s="128"/>
      <c r="TI247" s="128"/>
      <c r="TJ247" s="128"/>
      <c r="TK247" s="128"/>
      <c r="TL247" s="128"/>
      <c r="TM247" s="128"/>
      <c r="TN247" s="128"/>
      <c r="TO247" s="128"/>
      <c r="TP247" s="128"/>
      <c r="TQ247" s="128"/>
      <c r="TR247" s="128"/>
      <c r="TS247" s="128"/>
      <c r="TT247" s="128"/>
      <c r="TU247" s="128"/>
      <c r="TV247" s="128"/>
      <c r="TW247" s="128"/>
      <c r="TX247" s="128"/>
      <c r="TY247" s="128"/>
      <c r="TZ247" s="128"/>
      <c r="UA247" s="128"/>
      <c r="UB247" s="128"/>
      <c r="UC247" s="128"/>
      <c r="UD247" s="128"/>
      <c r="UE247" s="128"/>
      <c r="UF247" s="128"/>
      <c r="UG247" s="128"/>
      <c r="UH247" s="128"/>
      <c r="UI247" s="128"/>
      <c r="UJ247" s="128"/>
      <c r="UK247" s="128"/>
      <c r="UL247" s="128"/>
      <c r="UM247" s="128"/>
      <c r="UN247" s="128"/>
      <c r="UO247" s="128"/>
      <c r="UP247" s="128"/>
      <c r="UQ247" s="128"/>
      <c r="UR247" s="128"/>
      <c r="US247" s="128"/>
      <c r="UT247" s="128"/>
      <c r="UU247" s="128"/>
      <c r="UV247" s="128"/>
      <c r="UW247" s="128"/>
      <c r="UX247" s="128"/>
      <c r="UY247" s="128"/>
      <c r="UZ247" s="128"/>
      <c r="VA247" s="128"/>
      <c r="VB247" s="128"/>
    </row>
    <row r="248" spans="1:574" hidden="1" x14ac:dyDescent="0.25">
      <c r="A248" s="44"/>
      <c r="B248" s="74" t="s">
        <v>527</v>
      </c>
      <c r="C248" s="107" t="s">
        <v>435</v>
      </c>
      <c r="D248" s="76">
        <f>+'[5]Presupuesto 2020'!U248</f>
        <v>8975979305.1900005</v>
      </c>
      <c r="E248" s="76">
        <f>+'[5]Programa I'!D248+'[5]Programa II'!D248+'[5]Programa III'!D248+'[5]Programa IV'!D248+'[5]Programa V'!D248</f>
        <v>0</v>
      </c>
      <c r="F248" s="89">
        <f t="shared" ref="F248:F264" si="234">SUM(D248:E248)</f>
        <v>8975979305.1900005</v>
      </c>
      <c r="G248" s="89">
        <f>+'[5]Programa I'!F248+'[5]Programa II'!F248+'[5]Programa III'!F248+'[5]Programa IV'!F248+'[5]Programa V'!F248</f>
        <v>425903553.75999999</v>
      </c>
      <c r="H248" s="89">
        <f>+'[5]Total Programa'!U247</f>
        <v>2346347141.0500002</v>
      </c>
      <c r="I248" s="89">
        <f t="shared" ref="I248:I264" si="235">+F248-H248</f>
        <v>6629632164.1400003</v>
      </c>
      <c r="J248" s="90">
        <f t="shared" si="200"/>
        <v>0.73859708659384737</v>
      </c>
      <c r="L248" s="89">
        <f>+'[5]Programa I'!K248+'[5]Programa II'!K248+'[5]Programa III'!K248+'[5]Programa IV'!K248+'[5]Programa V'!K248</f>
        <v>425903553.75999999</v>
      </c>
      <c r="M248" s="89">
        <f>+'[5]Programa I'!L248+'[5]Programa II'!L248+'[5]Programa III'!L248+'[5]Programa IV'!L248+'[5]Programa V'!L248</f>
        <v>1920443587.29</v>
      </c>
      <c r="N248" s="89">
        <f t="shared" ref="N248:N264" si="236">SUM(L248:M248)</f>
        <v>2346347141.0500002</v>
      </c>
      <c r="O248" s="89">
        <f t="shared" ref="O248:O264" si="237">+F248-N248</f>
        <v>6629632164.1400003</v>
      </c>
      <c r="P248" s="47"/>
    </row>
    <row r="249" spans="1:574" hidden="1" x14ac:dyDescent="0.25">
      <c r="A249" s="44"/>
      <c r="B249" s="74" t="s">
        <v>528</v>
      </c>
      <c r="C249" s="107" t="s">
        <v>437</v>
      </c>
      <c r="D249" s="76">
        <f>+'[5]Presupuesto 2020'!U249</f>
        <v>7266679327.75</v>
      </c>
      <c r="E249" s="76">
        <f>+'[5]Programa I'!D249+'[5]Programa II'!D249+'[5]Programa III'!D249+'[5]Programa IV'!D249+'[5]Programa V'!D249</f>
        <v>169227880</v>
      </c>
      <c r="F249" s="89">
        <f t="shared" si="234"/>
        <v>7435907207.75</v>
      </c>
      <c r="G249" s="89">
        <f>+'[5]Programa I'!F249+'[5]Programa II'!F249+'[5]Programa III'!F249+'[5]Programa IV'!F249+'[5]Programa V'!F249</f>
        <v>382130670.22000003</v>
      </c>
      <c r="H249" s="89">
        <f>+'[5]Total Programa'!U248</f>
        <v>1842185238.6099999</v>
      </c>
      <c r="I249" s="89">
        <f t="shared" si="235"/>
        <v>5593721969.1400003</v>
      </c>
      <c r="J249" s="90">
        <f t="shared" si="200"/>
        <v>0.75225817279026819</v>
      </c>
      <c r="L249" s="89">
        <f>+'[5]Programa I'!K249+'[5]Programa II'!K249+'[5]Programa III'!K249+'[5]Programa IV'!K249+'[5]Programa V'!K249</f>
        <v>382130670.22000003</v>
      </c>
      <c r="M249" s="89">
        <f>+'[5]Programa I'!L249+'[5]Programa II'!L249+'[5]Programa III'!L249+'[5]Programa IV'!L249+'[5]Programa V'!L249</f>
        <v>1460054568.3899999</v>
      </c>
      <c r="N249" s="89">
        <f t="shared" si="236"/>
        <v>1842185238.6099999</v>
      </c>
      <c r="O249" s="89">
        <f t="shared" si="237"/>
        <v>5593721969.1400003</v>
      </c>
      <c r="P249" s="47"/>
    </row>
    <row r="250" spans="1:574" hidden="1" x14ac:dyDescent="0.25">
      <c r="A250" s="44"/>
      <c r="B250" s="74" t="s">
        <v>529</v>
      </c>
      <c r="C250" s="107" t="s">
        <v>439</v>
      </c>
      <c r="D250" s="76">
        <f>+'[5]Presupuesto 2020'!U250</f>
        <v>11754656625.870001</v>
      </c>
      <c r="E250" s="76">
        <f>+'[5]Programa I'!D250+'[5]Programa II'!D250+'[5]Programa III'!D250+'[5]Programa IV'!D250+'[5]Programa V'!D250</f>
        <v>-1218000000</v>
      </c>
      <c r="F250" s="89">
        <f t="shared" si="234"/>
        <v>10536656625.870001</v>
      </c>
      <c r="G250" s="89">
        <f>+'[5]Programa I'!F250+'[5]Programa II'!F250+'[5]Programa III'!F250+'[5]Programa IV'!F250+'[5]Programa V'!F250</f>
        <v>912974044.32000005</v>
      </c>
      <c r="H250" s="89">
        <f>+'[5]Total Programa'!U249</f>
        <v>2742615242.3200002</v>
      </c>
      <c r="I250" s="89">
        <f t="shared" si="235"/>
        <v>7794041383.5500011</v>
      </c>
      <c r="J250" s="90">
        <f t="shared" si="200"/>
        <v>0.73970725822209804</v>
      </c>
      <c r="L250" s="89">
        <f>+'[5]Programa I'!K250+'[5]Programa II'!K250+'[5]Programa III'!K250+'[5]Programa IV'!K250+'[5]Programa V'!K250</f>
        <v>912974044.32000005</v>
      </c>
      <c r="M250" s="89">
        <f>+'[5]Programa I'!L250+'[5]Programa II'!L250+'[5]Programa III'!L250+'[5]Programa IV'!L250+'[5]Programa V'!L250</f>
        <v>1829641198</v>
      </c>
      <c r="N250" s="89">
        <f t="shared" si="236"/>
        <v>2742615242.3200002</v>
      </c>
      <c r="O250" s="89">
        <f t="shared" si="237"/>
        <v>7794041383.5500011</v>
      </c>
      <c r="P250" s="47"/>
    </row>
    <row r="251" spans="1:574" hidden="1" x14ac:dyDescent="0.25">
      <c r="A251" s="44"/>
      <c r="B251" s="74" t="s">
        <v>530</v>
      </c>
      <c r="C251" s="107" t="s">
        <v>441</v>
      </c>
      <c r="D251" s="76">
        <f>+'[5]Presupuesto 2020'!U251</f>
        <v>4542107759.0600004</v>
      </c>
      <c r="E251" s="76">
        <f>+'[5]Programa I'!D251+'[5]Programa II'!D251+'[5]Programa III'!D251+'[5]Programa IV'!D251+'[5]Programa V'!D251</f>
        <v>150000000</v>
      </c>
      <c r="F251" s="89">
        <f t="shared" si="234"/>
        <v>4692107759.0600004</v>
      </c>
      <c r="G251" s="89">
        <f>+'[5]Programa I'!F251+'[5]Programa II'!F251+'[5]Programa III'!F251+'[5]Programa IV'!F251+'[5]Programa V'!F251</f>
        <v>0</v>
      </c>
      <c r="H251" s="89">
        <f>+'[5]Total Programa'!U250</f>
        <v>594011748.04999995</v>
      </c>
      <c r="I251" s="89">
        <f t="shared" si="235"/>
        <v>4098096011.0100002</v>
      </c>
      <c r="J251" s="90">
        <f t="shared" si="200"/>
        <v>0.87340193820079648</v>
      </c>
      <c r="L251" s="89">
        <f>+'[5]Programa I'!K251+'[5]Programa II'!K251+'[5]Programa III'!K251+'[5]Programa IV'!K251+'[5]Programa V'!K251</f>
        <v>0</v>
      </c>
      <c r="M251" s="89">
        <f>+'[5]Programa I'!L251+'[5]Programa II'!L251+'[5]Programa III'!L251+'[5]Programa IV'!L251+'[5]Programa V'!L251</f>
        <v>594011748.04999995</v>
      </c>
      <c r="N251" s="89">
        <f t="shared" si="236"/>
        <v>594011748.04999995</v>
      </c>
      <c r="O251" s="89">
        <f t="shared" si="237"/>
        <v>4098096011.0100002</v>
      </c>
      <c r="P251" s="47"/>
    </row>
    <row r="252" spans="1:574" hidden="1" x14ac:dyDescent="0.25">
      <c r="A252" s="44"/>
      <c r="B252" s="74" t="s">
        <v>531</v>
      </c>
      <c r="C252" s="107" t="s">
        <v>443</v>
      </c>
      <c r="D252" s="76">
        <f>+'[5]Presupuesto 2020'!U252</f>
        <v>0</v>
      </c>
      <c r="E252" s="76">
        <f>+'[5]Programa I'!D252+'[5]Programa II'!D252+'[5]Programa III'!D252+'[5]Programa IV'!D252+'[5]Programa V'!D252</f>
        <v>0</v>
      </c>
      <c r="F252" s="89">
        <f t="shared" si="234"/>
        <v>0</v>
      </c>
      <c r="G252" s="89">
        <f>+'[5]Programa I'!F252+'[5]Programa II'!F252+'[5]Programa III'!F252+'[5]Programa IV'!F252+'[5]Programa V'!F252</f>
        <v>0</v>
      </c>
      <c r="H252" s="89">
        <f>+'[5]Total Programa'!U251</f>
        <v>0</v>
      </c>
      <c r="I252" s="89">
        <f t="shared" si="235"/>
        <v>0</v>
      </c>
      <c r="J252" s="90">
        <f t="shared" si="200"/>
        <v>0</v>
      </c>
      <c r="K252" s="44"/>
      <c r="L252" s="89">
        <f>+'[5]Programa I'!K252+'[5]Programa II'!K252+'[5]Programa III'!K252+'[5]Programa IV'!K252+'[5]Programa V'!K252</f>
        <v>0</v>
      </c>
      <c r="M252" s="89">
        <f>+'[5]Programa I'!L252+'[5]Programa II'!L252+'[5]Programa III'!L252+'[5]Programa IV'!L252+'[5]Programa V'!L252</f>
        <v>0</v>
      </c>
      <c r="N252" s="89">
        <f t="shared" si="236"/>
        <v>0</v>
      </c>
      <c r="O252" s="89">
        <f t="shared" si="237"/>
        <v>0</v>
      </c>
      <c r="P252" s="47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44"/>
      <c r="GB252" s="44"/>
      <c r="GC252" s="44"/>
      <c r="GD252" s="44"/>
      <c r="GE252" s="44"/>
      <c r="GF252" s="44"/>
      <c r="GG252" s="44"/>
      <c r="GH252" s="44"/>
      <c r="GI252" s="44"/>
      <c r="GJ252" s="44"/>
      <c r="GK252" s="44"/>
      <c r="GL252" s="44"/>
      <c r="GM252" s="44"/>
      <c r="GN252" s="44"/>
      <c r="GO252" s="44"/>
      <c r="GP252" s="44"/>
      <c r="GQ252" s="44"/>
      <c r="GR252" s="44"/>
      <c r="GS252" s="44"/>
      <c r="GT252" s="44"/>
      <c r="GU252" s="44"/>
      <c r="GV252" s="44"/>
      <c r="GW252" s="44"/>
      <c r="GX252" s="44"/>
      <c r="GY252" s="44"/>
      <c r="GZ252" s="44"/>
      <c r="HA252" s="44"/>
      <c r="HB252" s="44"/>
      <c r="HC252" s="44"/>
      <c r="HD252" s="44"/>
      <c r="HE252" s="44"/>
      <c r="HF252" s="44"/>
      <c r="HG252" s="44"/>
      <c r="HH252" s="44"/>
      <c r="HI252" s="44"/>
      <c r="HJ252" s="44"/>
      <c r="HK252" s="44"/>
      <c r="HL252" s="44"/>
      <c r="HM252" s="44"/>
      <c r="HN252" s="44"/>
      <c r="HO252" s="44"/>
      <c r="HP252" s="44"/>
      <c r="HQ252" s="44"/>
      <c r="HR252" s="44"/>
      <c r="HS252" s="44"/>
      <c r="HT252" s="44"/>
      <c r="HU252" s="44"/>
      <c r="HV252" s="44"/>
      <c r="HW252" s="44"/>
      <c r="HX252" s="44"/>
      <c r="HY252" s="44"/>
      <c r="HZ252" s="44"/>
      <c r="IA252" s="44"/>
      <c r="IB252" s="44"/>
      <c r="IC252" s="44"/>
      <c r="ID252" s="44"/>
      <c r="IE252" s="44"/>
      <c r="IF252" s="44"/>
      <c r="IG252" s="44"/>
      <c r="IH252" s="44"/>
      <c r="II252" s="44"/>
      <c r="IJ252" s="44"/>
      <c r="IK252" s="44"/>
      <c r="IL252" s="44"/>
      <c r="IM252" s="44"/>
      <c r="IN252" s="44"/>
      <c r="IO252" s="44"/>
      <c r="IP252" s="44"/>
      <c r="IQ252" s="44"/>
      <c r="IR252" s="44"/>
      <c r="IS252" s="44"/>
      <c r="IT252" s="44"/>
      <c r="IU252" s="44"/>
      <c r="IV252" s="44"/>
      <c r="IW252" s="44"/>
      <c r="IX252" s="44"/>
      <c r="IY252" s="44"/>
      <c r="IZ252" s="44"/>
      <c r="JA252" s="44"/>
      <c r="JB252" s="44"/>
      <c r="JC252" s="44"/>
      <c r="JD252" s="44"/>
      <c r="JE252" s="44"/>
      <c r="JF252" s="44"/>
      <c r="JG252" s="44"/>
      <c r="JH252" s="44"/>
      <c r="JI252" s="44"/>
      <c r="JJ252" s="44"/>
      <c r="JK252" s="44"/>
      <c r="JL252" s="44"/>
      <c r="JM252" s="44"/>
      <c r="JN252" s="44"/>
      <c r="JO252" s="44"/>
      <c r="JP252" s="44"/>
      <c r="JQ252" s="44"/>
      <c r="JR252" s="44"/>
      <c r="JS252" s="44"/>
      <c r="JT252" s="44"/>
      <c r="JU252" s="44"/>
      <c r="JV252" s="44"/>
      <c r="JW252" s="44"/>
      <c r="JX252" s="44"/>
      <c r="JY252" s="44"/>
      <c r="JZ252" s="44"/>
      <c r="KA252" s="44"/>
      <c r="KB252" s="44"/>
      <c r="KC252" s="44"/>
      <c r="KD252" s="44"/>
      <c r="KE252" s="44"/>
      <c r="KF252" s="44"/>
      <c r="KG252" s="44"/>
      <c r="KH252" s="44"/>
      <c r="KI252" s="44"/>
      <c r="KJ252" s="44"/>
      <c r="KK252" s="44"/>
      <c r="KL252" s="44"/>
      <c r="KM252" s="44"/>
      <c r="KN252" s="44"/>
      <c r="KO252" s="44"/>
      <c r="KP252" s="44"/>
      <c r="KQ252" s="44"/>
      <c r="KR252" s="44"/>
      <c r="KS252" s="44"/>
      <c r="KT252" s="44"/>
      <c r="KU252" s="44"/>
      <c r="KV252" s="44"/>
      <c r="KW252" s="44"/>
      <c r="KX252" s="44"/>
      <c r="KY252" s="44"/>
      <c r="KZ252" s="44"/>
      <c r="LA252" s="44"/>
      <c r="LB252" s="44"/>
      <c r="LC252" s="44"/>
      <c r="LD252" s="44"/>
      <c r="LE252" s="44"/>
      <c r="LF252" s="44"/>
      <c r="LG252" s="44"/>
      <c r="LH252" s="44"/>
      <c r="LI252" s="44"/>
      <c r="LJ252" s="44"/>
      <c r="LK252" s="44"/>
      <c r="LL252" s="44"/>
      <c r="LM252" s="44"/>
      <c r="LN252" s="44"/>
      <c r="LO252" s="44"/>
      <c r="LP252" s="44"/>
      <c r="LQ252" s="44"/>
      <c r="LR252" s="44"/>
      <c r="LS252" s="44"/>
      <c r="LT252" s="44"/>
      <c r="LU252" s="44"/>
      <c r="LV252" s="44"/>
      <c r="LW252" s="44"/>
      <c r="LX252" s="44"/>
      <c r="LY252" s="44"/>
      <c r="LZ252" s="44"/>
      <c r="MA252" s="44"/>
      <c r="MB252" s="44"/>
      <c r="MC252" s="44"/>
      <c r="MD252" s="44"/>
      <c r="ME252" s="44"/>
      <c r="MF252" s="44"/>
      <c r="MG252" s="44"/>
      <c r="MH252" s="44"/>
      <c r="MI252" s="44"/>
      <c r="MJ252" s="44"/>
      <c r="MK252" s="44"/>
      <c r="ML252" s="44"/>
      <c r="MM252" s="44"/>
      <c r="MN252" s="44"/>
      <c r="MO252" s="44"/>
      <c r="MP252" s="44"/>
      <c r="MQ252" s="44"/>
      <c r="MR252" s="44"/>
      <c r="MS252" s="44"/>
      <c r="MT252" s="44"/>
      <c r="MU252" s="44"/>
      <c r="MV252" s="44"/>
      <c r="MW252" s="44"/>
      <c r="MX252" s="44"/>
      <c r="MY252" s="44"/>
      <c r="MZ252" s="44"/>
      <c r="NA252" s="44"/>
      <c r="NB252" s="44"/>
      <c r="NC252" s="44"/>
      <c r="ND252" s="44"/>
      <c r="NE252" s="44"/>
      <c r="NF252" s="44"/>
      <c r="NG252" s="44"/>
      <c r="NH252" s="44"/>
      <c r="NI252" s="44"/>
      <c r="NJ252" s="44"/>
      <c r="NK252" s="44"/>
      <c r="NL252" s="44"/>
      <c r="NM252" s="44"/>
      <c r="NN252" s="44"/>
      <c r="NO252" s="44"/>
      <c r="NP252" s="44"/>
      <c r="NQ252" s="44"/>
      <c r="NR252" s="44"/>
      <c r="NS252" s="44"/>
      <c r="NT252" s="44"/>
      <c r="NU252" s="44"/>
      <c r="NV252" s="44"/>
      <c r="NW252" s="44"/>
      <c r="NX252" s="44"/>
      <c r="NY252" s="44"/>
      <c r="NZ252" s="44"/>
      <c r="OA252" s="44"/>
      <c r="OB252" s="44"/>
      <c r="OC252" s="44"/>
      <c r="OD252" s="44"/>
      <c r="OE252" s="44"/>
      <c r="OF252" s="44"/>
      <c r="OG252" s="44"/>
      <c r="OH252" s="44"/>
      <c r="OI252" s="44"/>
      <c r="OJ252" s="44"/>
      <c r="OK252" s="44"/>
      <c r="OL252" s="44"/>
      <c r="OM252" s="44"/>
      <c r="ON252" s="44"/>
      <c r="OO252" s="44"/>
      <c r="OP252" s="44"/>
      <c r="OQ252" s="44"/>
      <c r="OR252" s="44"/>
      <c r="OS252" s="44"/>
      <c r="OT252" s="44"/>
      <c r="OU252" s="44"/>
      <c r="OV252" s="44"/>
      <c r="OW252" s="44"/>
      <c r="OX252" s="44"/>
      <c r="OY252" s="44"/>
      <c r="OZ252" s="44"/>
      <c r="PA252" s="44"/>
      <c r="PB252" s="44"/>
      <c r="PC252" s="44"/>
      <c r="PD252" s="44"/>
      <c r="PE252" s="44"/>
      <c r="PF252" s="44"/>
      <c r="PG252" s="44"/>
      <c r="PH252" s="44"/>
      <c r="PI252" s="44"/>
      <c r="PJ252" s="44"/>
      <c r="PK252" s="44"/>
      <c r="PL252" s="44"/>
      <c r="PM252" s="44"/>
      <c r="PN252" s="44"/>
      <c r="PO252" s="44"/>
      <c r="PP252" s="44"/>
      <c r="PQ252" s="44"/>
      <c r="PR252" s="44"/>
      <c r="PS252" s="44"/>
      <c r="PT252" s="44"/>
      <c r="PU252" s="44"/>
      <c r="PV252" s="44"/>
      <c r="PW252" s="44"/>
      <c r="PX252" s="44"/>
      <c r="PY252" s="44"/>
      <c r="PZ252" s="44"/>
      <c r="QA252" s="44"/>
      <c r="QB252" s="44"/>
      <c r="QC252" s="44"/>
      <c r="QD252" s="44"/>
      <c r="QE252" s="44"/>
      <c r="QF252" s="44"/>
      <c r="QG252" s="44"/>
      <c r="QH252" s="44"/>
      <c r="QI252" s="44"/>
      <c r="QJ252" s="44"/>
      <c r="QK252" s="44"/>
      <c r="QL252" s="44"/>
      <c r="QM252" s="44"/>
      <c r="QN252" s="44"/>
      <c r="QO252" s="44"/>
      <c r="QP252" s="44"/>
      <c r="QQ252" s="44"/>
      <c r="QR252" s="44"/>
      <c r="QS252" s="44"/>
      <c r="QT252" s="44"/>
      <c r="QU252" s="44"/>
      <c r="QV252" s="44"/>
      <c r="QW252" s="44"/>
      <c r="QX252" s="44"/>
      <c r="QY252" s="44"/>
      <c r="QZ252" s="44"/>
      <c r="RA252" s="44"/>
      <c r="RB252" s="44"/>
      <c r="RC252" s="44"/>
      <c r="RD252" s="44"/>
      <c r="RE252" s="44"/>
      <c r="RF252" s="44"/>
      <c r="RG252" s="44"/>
      <c r="RH252" s="44"/>
      <c r="RI252" s="44"/>
      <c r="RJ252" s="44"/>
      <c r="RK252" s="44"/>
      <c r="RL252" s="44"/>
      <c r="RM252" s="44"/>
      <c r="RN252" s="44"/>
      <c r="RO252" s="44"/>
      <c r="RP252" s="44"/>
      <c r="RQ252" s="44"/>
      <c r="RR252" s="44"/>
      <c r="RS252" s="44"/>
      <c r="RT252" s="44"/>
      <c r="RU252" s="44"/>
      <c r="RV252" s="44"/>
      <c r="RW252" s="44"/>
      <c r="RX252" s="44"/>
      <c r="RY252" s="44"/>
      <c r="RZ252" s="44"/>
      <c r="SA252" s="44"/>
      <c r="SB252" s="44"/>
      <c r="SC252" s="44"/>
      <c r="SD252" s="44"/>
      <c r="SE252" s="44"/>
      <c r="SF252" s="44"/>
      <c r="SG252" s="44"/>
      <c r="SH252" s="44"/>
      <c r="SI252" s="44"/>
      <c r="SJ252" s="44"/>
      <c r="SK252" s="44"/>
      <c r="SL252" s="44"/>
      <c r="SM252" s="44"/>
      <c r="SN252" s="44"/>
      <c r="SO252" s="44"/>
      <c r="SP252" s="44"/>
      <c r="SQ252" s="44"/>
      <c r="SR252" s="44"/>
      <c r="SS252" s="44"/>
      <c r="ST252" s="44"/>
      <c r="SU252" s="44"/>
      <c r="SV252" s="44"/>
      <c r="SW252" s="44"/>
      <c r="SX252" s="44"/>
      <c r="SY252" s="44"/>
      <c r="SZ252" s="44"/>
      <c r="TA252" s="44"/>
      <c r="TB252" s="44"/>
      <c r="TC252" s="44"/>
      <c r="TD252" s="44"/>
      <c r="TE252" s="44"/>
      <c r="TF252" s="44"/>
      <c r="TG252" s="44"/>
      <c r="TH252" s="44"/>
      <c r="TI252" s="44"/>
      <c r="TJ252" s="44"/>
      <c r="TK252" s="44"/>
      <c r="TL252" s="44"/>
      <c r="TM252" s="44"/>
      <c r="TN252" s="44"/>
      <c r="TO252" s="44"/>
      <c r="TP252" s="44"/>
      <c r="TQ252" s="44"/>
      <c r="TR252" s="44"/>
      <c r="TS252" s="44"/>
      <c r="TT252" s="44"/>
      <c r="TU252" s="44"/>
      <c r="TV252" s="44"/>
      <c r="TW252" s="44"/>
      <c r="TX252" s="44"/>
      <c r="TY252" s="44"/>
      <c r="TZ252" s="44"/>
      <c r="UA252" s="44"/>
      <c r="UB252" s="44"/>
      <c r="UC252" s="44"/>
      <c r="UD252" s="44"/>
      <c r="UE252" s="44"/>
      <c r="UF252" s="44"/>
      <c r="UG252" s="44"/>
      <c r="UH252" s="44"/>
      <c r="UI252" s="44"/>
      <c r="UJ252" s="44"/>
      <c r="UK252" s="44"/>
      <c r="UL252" s="44"/>
      <c r="UM252" s="44"/>
      <c r="UN252" s="44"/>
      <c r="UO252" s="44"/>
      <c r="UP252" s="44"/>
      <c r="UQ252" s="44"/>
      <c r="UR252" s="44"/>
      <c r="US252" s="44"/>
      <c r="UT252" s="44"/>
      <c r="UU252" s="44"/>
      <c r="UV252" s="44"/>
      <c r="UW252" s="44"/>
      <c r="UX252" s="44"/>
      <c r="UY252" s="44"/>
      <c r="UZ252" s="44"/>
      <c r="VA252" s="44"/>
      <c r="VB252" s="44"/>
    </row>
    <row r="253" spans="1:574" hidden="1" x14ac:dyDescent="0.25">
      <c r="A253" s="44"/>
      <c r="B253" s="74" t="s">
        <v>532</v>
      </c>
      <c r="C253" s="107" t="s">
        <v>445</v>
      </c>
      <c r="D253" s="76">
        <f>+'[5]Presupuesto 2020'!U253</f>
        <v>397787324.68000001</v>
      </c>
      <c r="E253" s="76">
        <f>+'[5]Programa I'!D253+'[5]Programa II'!D253+'[5]Programa III'!D253+'[5]Programa IV'!D253+'[5]Programa V'!D253</f>
        <v>-59000000</v>
      </c>
      <c r="F253" s="89">
        <f t="shared" si="234"/>
        <v>338787324.68000001</v>
      </c>
      <c r="G253" s="89">
        <f>+'[5]Programa I'!F253+'[5]Programa II'!F253+'[5]Programa III'!F253+'[5]Programa IV'!F253+'[5]Programa V'!F253</f>
        <v>0</v>
      </c>
      <c r="H253" s="89">
        <f>+'[5]Total Programa'!U252</f>
        <v>52657000</v>
      </c>
      <c r="I253" s="89">
        <f t="shared" si="235"/>
        <v>286130324.68000001</v>
      </c>
      <c r="J253" s="90">
        <f t="shared" si="200"/>
        <v>0.8445721071479374</v>
      </c>
      <c r="L253" s="89">
        <f>+'[5]Programa I'!K253+'[5]Programa II'!K253+'[5]Programa III'!K253+'[5]Programa IV'!K253+'[5]Programa V'!K253</f>
        <v>0</v>
      </c>
      <c r="M253" s="89">
        <f>+'[5]Programa I'!L253+'[5]Programa II'!L253+'[5]Programa III'!L253+'[5]Programa IV'!L253+'[5]Programa V'!L253</f>
        <v>52657000</v>
      </c>
      <c r="N253" s="89">
        <f t="shared" si="236"/>
        <v>52657000</v>
      </c>
      <c r="O253" s="89">
        <f t="shared" si="237"/>
        <v>286130324.68000001</v>
      </c>
      <c r="P253" s="47"/>
    </row>
    <row r="254" spans="1:574" hidden="1" x14ac:dyDescent="0.25">
      <c r="A254" s="44"/>
      <c r="B254" s="74" t="s">
        <v>533</v>
      </c>
      <c r="C254" s="107" t="s">
        <v>447</v>
      </c>
      <c r="D254" s="76">
        <f>+'[5]Presupuesto 2020'!U254</f>
        <v>0</v>
      </c>
      <c r="E254" s="76">
        <f>+'[5]Programa I'!D254+'[5]Programa II'!D254+'[5]Programa III'!D254+'[5]Programa IV'!D254+'[5]Programa V'!D254</f>
        <v>0</v>
      </c>
      <c r="F254" s="89">
        <f t="shared" si="234"/>
        <v>0</v>
      </c>
      <c r="G254" s="89">
        <f>+'[5]Programa I'!F254+'[5]Programa II'!F254+'[5]Programa III'!F254+'[5]Programa IV'!F254+'[5]Programa V'!F254</f>
        <v>0</v>
      </c>
      <c r="H254" s="89">
        <f>+'[5]Total Programa'!U253</f>
        <v>0</v>
      </c>
      <c r="I254" s="89">
        <f t="shared" si="235"/>
        <v>0</v>
      </c>
      <c r="J254" s="90">
        <f t="shared" si="200"/>
        <v>0</v>
      </c>
      <c r="K254" s="44"/>
      <c r="L254" s="89">
        <f>+'[5]Programa I'!K254+'[5]Programa II'!K254+'[5]Programa III'!K254+'[5]Programa IV'!K254+'[5]Programa V'!K254</f>
        <v>0</v>
      </c>
      <c r="M254" s="89">
        <f>+'[5]Programa I'!L254+'[5]Programa II'!L254+'[5]Programa III'!L254+'[5]Programa IV'!L254+'[5]Programa V'!L254</f>
        <v>0</v>
      </c>
      <c r="N254" s="89">
        <f t="shared" si="236"/>
        <v>0</v>
      </c>
      <c r="O254" s="89">
        <f t="shared" si="237"/>
        <v>0</v>
      </c>
      <c r="P254" s="47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44"/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X254" s="44"/>
      <c r="EY254" s="44"/>
      <c r="EZ254" s="44"/>
      <c r="FA254" s="44"/>
      <c r="FB254" s="44"/>
      <c r="FC254" s="44"/>
      <c r="FD254" s="44"/>
      <c r="FE254" s="44"/>
      <c r="FF254" s="44"/>
      <c r="FG254" s="44"/>
      <c r="FH254" s="44"/>
      <c r="FI254" s="44"/>
      <c r="FJ254" s="44"/>
      <c r="FK254" s="44"/>
      <c r="FL254" s="44"/>
      <c r="FM254" s="44"/>
      <c r="FN254" s="44"/>
      <c r="FO254" s="44"/>
      <c r="FP254" s="44"/>
      <c r="FQ254" s="44"/>
      <c r="FR254" s="44"/>
      <c r="FS254" s="44"/>
      <c r="FT254" s="44"/>
      <c r="FU254" s="44"/>
      <c r="FV254" s="44"/>
      <c r="FW254" s="44"/>
      <c r="FX254" s="44"/>
      <c r="FY254" s="44"/>
      <c r="FZ254" s="44"/>
      <c r="GA254" s="44"/>
      <c r="GB254" s="44"/>
      <c r="GC254" s="44"/>
      <c r="GD254" s="44"/>
      <c r="GE254" s="44"/>
      <c r="GF254" s="44"/>
      <c r="GG254" s="44"/>
      <c r="GH254" s="44"/>
      <c r="GI254" s="44"/>
      <c r="GJ254" s="44"/>
      <c r="GK254" s="44"/>
      <c r="GL254" s="44"/>
      <c r="GM254" s="44"/>
      <c r="GN254" s="44"/>
      <c r="GO254" s="44"/>
      <c r="GP254" s="44"/>
      <c r="GQ254" s="44"/>
      <c r="GR254" s="44"/>
      <c r="GS254" s="44"/>
      <c r="GT254" s="44"/>
      <c r="GU254" s="44"/>
      <c r="GV254" s="44"/>
      <c r="GW254" s="44"/>
      <c r="GX254" s="44"/>
      <c r="GY254" s="44"/>
      <c r="GZ254" s="44"/>
      <c r="HA254" s="44"/>
      <c r="HB254" s="44"/>
      <c r="HC254" s="44"/>
      <c r="HD254" s="44"/>
      <c r="HE254" s="44"/>
      <c r="HF254" s="44"/>
      <c r="HG254" s="44"/>
      <c r="HH254" s="44"/>
      <c r="HI254" s="44"/>
      <c r="HJ254" s="44"/>
      <c r="HK254" s="44"/>
      <c r="HL254" s="44"/>
      <c r="HM254" s="44"/>
      <c r="HN254" s="44"/>
      <c r="HO254" s="44"/>
      <c r="HP254" s="44"/>
      <c r="HQ254" s="44"/>
      <c r="HR254" s="44"/>
      <c r="HS254" s="44"/>
      <c r="HT254" s="44"/>
      <c r="HU254" s="44"/>
      <c r="HV254" s="44"/>
      <c r="HW254" s="44"/>
      <c r="HX254" s="44"/>
      <c r="HY254" s="44"/>
      <c r="HZ254" s="44"/>
      <c r="IA254" s="44"/>
      <c r="IB254" s="44"/>
      <c r="IC254" s="44"/>
      <c r="ID254" s="44"/>
      <c r="IE254" s="44"/>
      <c r="IF254" s="44"/>
      <c r="IG254" s="44"/>
      <c r="IH254" s="44"/>
      <c r="II254" s="44"/>
      <c r="IJ254" s="44"/>
      <c r="IK254" s="44"/>
      <c r="IL254" s="44"/>
      <c r="IM254" s="44"/>
      <c r="IN254" s="44"/>
      <c r="IO254" s="44"/>
      <c r="IP254" s="44"/>
      <c r="IQ254" s="44"/>
      <c r="IR254" s="44"/>
      <c r="IS254" s="44"/>
      <c r="IT254" s="44"/>
      <c r="IU254" s="44"/>
      <c r="IV254" s="44"/>
      <c r="IW254" s="44"/>
      <c r="IX254" s="44"/>
      <c r="IY254" s="44"/>
      <c r="IZ254" s="44"/>
      <c r="JA254" s="44"/>
      <c r="JB254" s="44"/>
      <c r="JC254" s="44"/>
      <c r="JD254" s="44"/>
      <c r="JE254" s="44"/>
      <c r="JF254" s="44"/>
      <c r="JG254" s="44"/>
      <c r="JH254" s="44"/>
      <c r="JI254" s="44"/>
      <c r="JJ254" s="44"/>
      <c r="JK254" s="44"/>
      <c r="JL254" s="44"/>
      <c r="JM254" s="44"/>
      <c r="JN254" s="44"/>
      <c r="JO254" s="44"/>
      <c r="JP254" s="44"/>
      <c r="JQ254" s="44"/>
      <c r="JR254" s="44"/>
      <c r="JS254" s="44"/>
      <c r="JT254" s="44"/>
      <c r="JU254" s="44"/>
      <c r="JV254" s="44"/>
      <c r="JW254" s="44"/>
      <c r="JX254" s="44"/>
      <c r="JY254" s="44"/>
      <c r="JZ254" s="44"/>
      <c r="KA254" s="44"/>
      <c r="KB254" s="44"/>
      <c r="KC254" s="44"/>
      <c r="KD254" s="44"/>
      <c r="KE254" s="44"/>
      <c r="KF254" s="44"/>
      <c r="KG254" s="44"/>
      <c r="KH254" s="44"/>
      <c r="KI254" s="44"/>
      <c r="KJ254" s="44"/>
      <c r="KK254" s="44"/>
      <c r="KL254" s="44"/>
      <c r="KM254" s="44"/>
      <c r="KN254" s="44"/>
      <c r="KO254" s="44"/>
      <c r="KP254" s="44"/>
      <c r="KQ254" s="44"/>
      <c r="KR254" s="44"/>
      <c r="KS254" s="44"/>
      <c r="KT254" s="44"/>
      <c r="KU254" s="44"/>
      <c r="KV254" s="44"/>
      <c r="KW254" s="44"/>
      <c r="KX254" s="44"/>
      <c r="KY254" s="44"/>
      <c r="KZ254" s="44"/>
      <c r="LA254" s="44"/>
      <c r="LB254" s="44"/>
      <c r="LC254" s="44"/>
      <c r="LD254" s="44"/>
      <c r="LE254" s="44"/>
      <c r="LF254" s="44"/>
      <c r="LG254" s="44"/>
      <c r="LH254" s="44"/>
      <c r="LI254" s="44"/>
      <c r="LJ254" s="44"/>
      <c r="LK254" s="44"/>
      <c r="LL254" s="44"/>
      <c r="LM254" s="44"/>
      <c r="LN254" s="44"/>
      <c r="LO254" s="44"/>
      <c r="LP254" s="44"/>
      <c r="LQ254" s="44"/>
      <c r="LR254" s="44"/>
      <c r="LS254" s="44"/>
      <c r="LT254" s="44"/>
      <c r="LU254" s="44"/>
      <c r="LV254" s="44"/>
      <c r="LW254" s="44"/>
      <c r="LX254" s="44"/>
      <c r="LY254" s="44"/>
      <c r="LZ254" s="44"/>
      <c r="MA254" s="44"/>
      <c r="MB254" s="44"/>
      <c r="MC254" s="44"/>
      <c r="MD254" s="44"/>
      <c r="ME254" s="44"/>
      <c r="MF254" s="44"/>
      <c r="MG254" s="44"/>
      <c r="MH254" s="44"/>
      <c r="MI254" s="44"/>
      <c r="MJ254" s="44"/>
      <c r="MK254" s="44"/>
      <c r="ML254" s="44"/>
      <c r="MM254" s="44"/>
      <c r="MN254" s="44"/>
      <c r="MO254" s="44"/>
      <c r="MP254" s="44"/>
      <c r="MQ254" s="44"/>
      <c r="MR254" s="44"/>
      <c r="MS254" s="44"/>
      <c r="MT254" s="44"/>
      <c r="MU254" s="44"/>
      <c r="MV254" s="44"/>
      <c r="MW254" s="44"/>
      <c r="MX254" s="44"/>
      <c r="MY254" s="44"/>
      <c r="MZ254" s="44"/>
      <c r="NA254" s="44"/>
      <c r="NB254" s="44"/>
      <c r="NC254" s="44"/>
      <c r="ND254" s="44"/>
      <c r="NE254" s="44"/>
      <c r="NF254" s="44"/>
      <c r="NG254" s="44"/>
      <c r="NH254" s="44"/>
      <c r="NI254" s="44"/>
      <c r="NJ254" s="44"/>
      <c r="NK254" s="44"/>
      <c r="NL254" s="44"/>
      <c r="NM254" s="44"/>
      <c r="NN254" s="44"/>
      <c r="NO254" s="44"/>
      <c r="NP254" s="44"/>
      <c r="NQ254" s="44"/>
      <c r="NR254" s="44"/>
      <c r="NS254" s="44"/>
      <c r="NT254" s="44"/>
      <c r="NU254" s="44"/>
      <c r="NV254" s="44"/>
      <c r="NW254" s="44"/>
      <c r="NX254" s="44"/>
      <c r="NY254" s="44"/>
      <c r="NZ254" s="44"/>
      <c r="OA254" s="44"/>
      <c r="OB254" s="44"/>
      <c r="OC254" s="44"/>
      <c r="OD254" s="44"/>
      <c r="OE254" s="44"/>
      <c r="OF254" s="44"/>
      <c r="OG254" s="44"/>
      <c r="OH254" s="44"/>
      <c r="OI254" s="44"/>
      <c r="OJ254" s="44"/>
      <c r="OK254" s="44"/>
      <c r="OL254" s="44"/>
      <c r="OM254" s="44"/>
      <c r="ON254" s="44"/>
      <c r="OO254" s="44"/>
      <c r="OP254" s="44"/>
      <c r="OQ254" s="44"/>
      <c r="OR254" s="44"/>
      <c r="OS254" s="44"/>
      <c r="OT254" s="44"/>
      <c r="OU254" s="44"/>
      <c r="OV254" s="44"/>
      <c r="OW254" s="44"/>
      <c r="OX254" s="44"/>
      <c r="OY254" s="44"/>
      <c r="OZ254" s="44"/>
      <c r="PA254" s="44"/>
      <c r="PB254" s="44"/>
      <c r="PC254" s="44"/>
      <c r="PD254" s="44"/>
      <c r="PE254" s="44"/>
      <c r="PF254" s="44"/>
      <c r="PG254" s="44"/>
      <c r="PH254" s="44"/>
      <c r="PI254" s="44"/>
      <c r="PJ254" s="44"/>
      <c r="PK254" s="44"/>
      <c r="PL254" s="44"/>
      <c r="PM254" s="44"/>
      <c r="PN254" s="44"/>
      <c r="PO254" s="44"/>
      <c r="PP254" s="44"/>
      <c r="PQ254" s="44"/>
      <c r="PR254" s="44"/>
      <c r="PS254" s="44"/>
      <c r="PT254" s="44"/>
      <c r="PU254" s="44"/>
      <c r="PV254" s="44"/>
      <c r="PW254" s="44"/>
      <c r="PX254" s="44"/>
      <c r="PY254" s="44"/>
      <c r="PZ254" s="44"/>
      <c r="QA254" s="44"/>
      <c r="QB254" s="44"/>
      <c r="QC254" s="44"/>
      <c r="QD254" s="44"/>
      <c r="QE254" s="44"/>
      <c r="QF254" s="44"/>
      <c r="QG254" s="44"/>
      <c r="QH254" s="44"/>
      <c r="QI254" s="44"/>
      <c r="QJ254" s="44"/>
      <c r="QK254" s="44"/>
      <c r="QL254" s="44"/>
      <c r="QM254" s="44"/>
      <c r="QN254" s="44"/>
      <c r="QO254" s="44"/>
      <c r="QP254" s="44"/>
      <c r="QQ254" s="44"/>
      <c r="QR254" s="44"/>
      <c r="QS254" s="44"/>
      <c r="QT254" s="44"/>
      <c r="QU254" s="44"/>
      <c r="QV254" s="44"/>
      <c r="QW254" s="44"/>
      <c r="QX254" s="44"/>
      <c r="QY254" s="44"/>
      <c r="QZ254" s="44"/>
      <c r="RA254" s="44"/>
      <c r="RB254" s="44"/>
      <c r="RC254" s="44"/>
      <c r="RD254" s="44"/>
      <c r="RE254" s="44"/>
      <c r="RF254" s="44"/>
      <c r="RG254" s="44"/>
      <c r="RH254" s="44"/>
      <c r="RI254" s="44"/>
      <c r="RJ254" s="44"/>
      <c r="RK254" s="44"/>
      <c r="RL254" s="44"/>
      <c r="RM254" s="44"/>
      <c r="RN254" s="44"/>
      <c r="RO254" s="44"/>
      <c r="RP254" s="44"/>
      <c r="RQ254" s="44"/>
      <c r="RR254" s="44"/>
      <c r="RS254" s="44"/>
      <c r="RT254" s="44"/>
      <c r="RU254" s="44"/>
      <c r="RV254" s="44"/>
      <c r="RW254" s="44"/>
      <c r="RX254" s="44"/>
      <c r="RY254" s="44"/>
      <c r="RZ254" s="44"/>
      <c r="SA254" s="44"/>
      <c r="SB254" s="44"/>
      <c r="SC254" s="44"/>
      <c r="SD254" s="44"/>
      <c r="SE254" s="44"/>
      <c r="SF254" s="44"/>
      <c r="SG254" s="44"/>
      <c r="SH254" s="44"/>
      <c r="SI254" s="44"/>
      <c r="SJ254" s="44"/>
      <c r="SK254" s="44"/>
      <c r="SL254" s="44"/>
      <c r="SM254" s="44"/>
      <c r="SN254" s="44"/>
      <c r="SO254" s="44"/>
      <c r="SP254" s="44"/>
      <c r="SQ254" s="44"/>
      <c r="SR254" s="44"/>
      <c r="SS254" s="44"/>
      <c r="ST254" s="44"/>
      <c r="SU254" s="44"/>
      <c r="SV254" s="44"/>
      <c r="SW254" s="44"/>
      <c r="SX254" s="44"/>
      <c r="SY254" s="44"/>
      <c r="SZ254" s="44"/>
      <c r="TA254" s="44"/>
      <c r="TB254" s="44"/>
      <c r="TC254" s="44"/>
      <c r="TD254" s="44"/>
      <c r="TE254" s="44"/>
      <c r="TF254" s="44"/>
      <c r="TG254" s="44"/>
      <c r="TH254" s="44"/>
      <c r="TI254" s="44"/>
      <c r="TJ254" s="44"/>
      <c r="TK254" s="44"/>
      <c r="TL254" s="44"/>
      <c r="TM254" s="44"/>
      <c r="TN254" s="44"/>
      <c r="TO254" s="44"/>
      <c r="TP254" s="44"/>
      <c r="TQ254" s="44"/>
      <c r="TR254" s="44"/>
      <c r="TS254" s="44"/>
      <c r="TT254" s="44"/>
      <c r="TU254" s="44"/>
      <c r="TV254" s="44"/>
      <c r="TW254" s="44"/>
      <c r="TX254" s="44"/>
      <c r="TY254" s="44"/>
      <c r="TZ254" s="44"/>
      <c r="UA254" s="44"/>
      <c r="UB254" s="44"/>
      <c r="UC254" s="44"/>
      <c r="UD254" s="44"/>
      <c r="UE254" s="44"/>
      <c r="UF254" s="44"/>
      <c r="UG254" s="44"/>
      <c r="UH254" s="44"/>
      <c r="UI254" s="44"/>
      <c r="UJ254" s="44"/>
      <c r="UK254" s="44"/>
      <c r="UL254" s="44"/>
      <c r="UM254" s="44"/>
      <c r="UN254" s="44"/>
      <c r="UO254" s="44"/>
      <c r="UP254" s="44"/>
      <c r="UQ254" s="44"/>
      <c r="UR254" s="44"/>
      <c r="US254" s="44"/>
      <c r="UT254" s="44"/>
      <c r="UU254" s="44"/>
      <c r="UV254" s="44"/>
      <c r="UW254" s="44"/>
      <c r="UX254" s="44"/>
      <c r="UY254" s="44"/>
      <c r="UZ254" s="44"/>
      <c r="VA254" s="44"/>
      <c r="VB254" s="44"/>
    </row>
    <row r="255" spans="1:574" hidden="1" x14ac:dyDescent="0.25">
      <c r="A255" s="44"/>
      <c r="B255" s="74" t="s">
        <v>534</v>
      </c>
      <c r="C255" s="107" t="s">
        <v>449</v>
      </c>
      <c r="D255" s="76">
        <f>+'[5]Presupuesto 2020'!U255</f>
        <v>2313980586.1599998</v>
      </c>
      <c r="E255" s="76">
        <f>+'[5]Programa I'!D255+'[5]Programa II'!D255+'[5]Programa III'!D255+'[5]Programa IV'!D255+'[5]Programa V'!D255</f>
        <v>53000000</v>
      </c>
      <c r="F255" s="89">
        <f t="shared" si="234"/>
        <v>2366980586.1599998</v>
      </c>
      <c r="G255" s="89">
        <f>+'[5]Programa I'!F255+'[5]Programa II'!F255+'[5]Programa III'!F255+'[5]Programa IV'!F255+'[5]Programa V'!F255</f>
        <v>42200000</v>
      </c>
      <c r="H255" s="89">
        <f>+'[5]Total Programa'!U254</f>
        <v>486409275.72000003</v>
      </c>
      <c r="I255" s="89">
        <f t="shared" si="235"/>
        <v>1880571310.4399998</v>
      </c>
      <c r="J255" s="90">
        <f t="shared" si="200"/>
        <v>0.79450221156688416</v>
      </c>
      <c r="L255" s="89">
        <f>+'[5]Programa I'!K255+'[5]Programa II'!K255+'[5]Programa III'!K255+'[5]Programa IV'!K255+'[5]Programa V'!K255</f>
        <v>42200000</v>
      </c>
      <c r="M255" s="89">
        <f>+'[5]Programa I'!L255+'[5]Programa II'!L255+'[5]Programa III'!L255+'[5]Programa IV'!L255+'[5]Programa V'!L255</f>
        <v>444209275.72000003</v>
      </c>
      <c r="N255" s="89">
        <f t="shared" si="236"/>
        <v>486409275.72000003</v>
      </c>
      <c r="O255" s="89">
        <f t="shared" si="237"/>
        <v>1880571310.4399998</v>
      </c>
      <c r="P255" s="47"/>
    </row>
    <row r="256" spans="1:574" hidden="1" x14ac:dyDescent="0.25">
      <c r="A256" s="44"/>
      <c r="B256" s="74" t="s">
        <v>535</v>
      </c>
      <c r="C256" s="107" t="s">
        <v>451</v>
      </c>
      <c r="D256" s="76">
        <f>+'[5]Presupuesto 2020'!U256</f>
        <v>3052835117.4699998</v>
      </c>
      <c r="E256" s="76">
        <f>+'[5]Programa I'!D256+'[5]Programa II'!D256+'[5]Programa III'!D256+'[5]Programa IV'!D256+'[5]Programa V'!D256</f>
        <v>0</v>
      </c>
      <c r="F256" s="89">
        <f t="shared" si="234"/>
        <v>3052835117.4699998</v>
      </c>
      <c r="G256" s="89">
        <f>+'[5]Programa I'!F256+'[5]Programa II'!F256+'[5]Programa III'!F256+'[5]Programa IV'!F256+'[5]Programa V'!F256</f>
        <v>52444000</v>
      </c>
      <c r="H256" s="89">
        <f>+'[5]Total Programa'!U255</f>
        <v>886499000</v>
      </c>
      <c r="I256" s="89">
        <f t="shared" si="235"/>
        <v>2166336117.4699998</v>
      </c>
      <c r="J256" s="90">
        <f t="shared" si="200"/>
        <v>0.70961451703468503</v>
      </c>
      <c r="L256" s="89">
        <f>+'[5]Programa I'!K256+'[5]Programa II'!K256+'[5]Programa III'!K256+'[5]Programa IV'!K256+'[5]Programa V'!K256</f>
        <v>52444000</v>
      </c>
      <c r="M256" s="89">
        <f>+'[5]Programa I'!L256+'[5]Programa II'!L256+'[5]Programa III'!L256+'[5]Programa IV'!L256+'[5]Programa V'!L256</f>
        <v>834055000</v>
      </c>
      <c r="N256" s="89">
        <f t="shared" si="236"/>
        <v>886499000</v>
      </c>
      <c r="O256" s="89">
        <f t="shared" si="237"/>
        <v>2166336117.4699998</v>
      </c>
      <c r="P256" s="47"/>
    </row>
    <row r="257" spans="1:574" hidden="1" x14ac:dyDescent="0.25">
      <c r="A257" s="44"/>
      <c r="B257" s="74" t="s">
        <v>536</v>
      </c>
      <c r="C257" s="107" t="s">
        <v>453</v>
      </c>
      <c r="D257" s="76">
        <f>+'[5]Presupuesto 2020'!U257</f>
        <v>229424829.66999999</v>
      </c>
      <c r="E257" s="76">
        <f>+'[5]Programa I'!D257+'[5]Programa II'!D257+'[5]Programa III'!D257+'[5]Programa IV'!D257+'[5]Programa V'!D257</f>
        <v>0</v>
      </c>
      <c r="F257" s="89">
        <f t="shared" si="234"/>
        <v>229424829.66999999</v>
      </c>
      <c r="G257" s="89">
        <f>+'[5]Programa I'!F257+'[5]Programa II'!F257+'[5]Programa III'!F257+'[5]Programa IV'!F257+'[5]Programa V'!F257</f>
        <v>0</v>
      </c>
      <c r="H257" s="89">
        <f>+'[5]Total Programa'!U256</f>
        <v>0</v>
      </c>
      <c r="I257" s="89">
        <f t="shared" si="235"/>
        <v>229424829.66999999</v>
      </c>
      <c r="J257" s="90">
        <f t="shared" si="200"/>
        <v>1</v>
      </c>
      <c r="L257" s="89">
        <f>+'[5]Programa I'!K257+'[5]Programa II'!K257+'[5]Programa III'!K257+'[5]Programa IV'!K257+'[5]Programa V'!K257</f>
        <v>0</v>
      </c>
      <c r="M257" s="89">
        <f>+'[5]Programa I'!L257+'[5]Programa II'!L257+'[5]Programa III'!L257+'[5]Programa IV'!L257+'[5]Programa V'!L257</f>
        <v>0</v>
      </c>
      <c r="N257" s="89">
        <f t="shared" si="236"/>
        <v>0</v>
      </c>
      <c r="O257" s="89">
        <f t="shared" si="237"/>
        <v>229424829.66999999</v>
      </c>
      <c r="P257" s="47"/>
    </row>
    <row r="258" spans="1:574" hidden="1" x14ac:dyDescent="0.25">
      <c r="A258" s="44"/>
      <c r="B258" s="74" t="s">
        <v>537</v>
      </c>
      <c r="C258" s="107" t="s">
        <v>455</v>
      </c>
      <c r="D258" s="76">
        <f>+'[5]Presupuesto 2020'!U258</f>
        <v>0</v>
      </c>
      <c r="E258" s="76">
        <f>+'[5]Programa I'!D258+'[5]Programa II'!D258+'[5]Programa III'!D258+'[5]Programa IV'!D258+'[5]Programa V'!D258</f>
        <v>0</v>
      </c>
      <c r="F258" s="89">
        <f t="shared" si="234"/>
        <v>0</v>
      </c>
      <c r="G258" s="89">
        <f>+'[5]Programa I'!F258+'[5]Programa II'!F258+'[5]Programa III'!F258+'[5]Programa IV'!F258+'[5]Programa V'!F258</f>
        <v>0</v>
      </c>
      <c r="H258" s="89">
        <f>+'[5]Total Programa'!U257</f>
        <v>0</v>
      </c>
      <c r="I258" s="89">
        <f t="shared" si="235"/>
        <v>0</v>
      </c>
      <c r="J258" s="90">
        <f t="shared" si="200"/>
        <v>0</v>
      </c>
      <c r="K258" s="44"/>
      <c r="L258" s="89">
        <f>+'[5]Programa I'!K258+'[5]Programa II'!K258+'[5]Programa III'!K258+'[5]Programa IV'!K258+'[5]Programa V'!K258</f>
        <v>0</v>
      </c>
      <c r="M258" s="89">
        <f>+'[5]Programa I'!L258+'[5]Programa II'!L258+'[5]Programa III'!L258+'[5]Programa IV'!L258+'[5]Programa V'!L258</f>
        <v>0</v>
      </c>
      <c r="N258" s="89">
        <f t="shared" si="236"/>
        <v>0</v>
      </c>
      <c r="O258" s="89">
        <f t="shared" si="237"/>
        <v>0</v>
      </c>
      <c r="P258" s="47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44"/>
      <c r="GB258" s="44"/>
      <c r="GC258" s="44"/>
      <c r="GD258" s="44"/>
      <c r="GE258" s="44"/>
      <c r="GF258" s="44"/>
      <c r="GG258" s="44"/>
      <c r="GH258" s="44"/>
      <c r="GI258" s="44"/>
      <c r="GJ258" s="44"/>
      <c r="GK258" s="44"/>
      <c r="GL258" s="44"/>
      <c r="GM258" s="44"/>
      <c r="GN258" s="44"/>
      <c r="GO258" s="44"/>
      <c r="GP258" s="44"/>
      <c r="GQ258" s="44"/>
      <c r="GR258" s="44"/>
      <c r="GS258" s="44"/>
      <c r="GT258" s="44"/>
      <c r="GU258" s="44"/>
      <c r="GV258" s="44"/>
      <c r="GW258" s="44"/>
      <c r="GX258" s="44"/>
      <c r="GY258" s="44"/>
      <c r="GZ258" s="44"/>
      <c r="HA258" s="44"/>
      <c r="HB258" s="44"/>
      <c r="HC258" s="44"/>
      <c r="HD258" s="44"/>
      <c r="HE258" s="44"/>
      <c r="HF258" s="44"/>
      <c r="HG258" s="44"/>
      <c r="HH258" s="44"/>
      <c r="HI258" s="44"/>
      <c r="HJ258" s="44"/>
      <c r="HK258" s="44"/>
      <c r="HL258" s="44"/>
      <c r="HM258" s="44"/>
      <c r="HN258" s="44"/>
      <c r="HO258" s="44"/>
      <c r="HP258" s="44"/>
      <c r="HQ258" s="44"/>
      <c r="HR258" s="44"/>
      <c r="HS258" s="44"/>
      <c r="HT258" s="44"/>
      <c r="HU258" s="44"/>
      <c r="HV258" s="44"/>
      <c r="HW258" s="44"/>
      <c r="HX258" s="44"/>
      <c r="HY258" s="44"/>
      <c r="HZ258" s="44"/>
      <c r="IA258" s="44"/>
      <c r="IB258" s="44"/>
      <c r="IC258" s="44"/>
      <c r="ID258" s="44"/>
      <c r="IE258" s="44"/>
      <c r="IF258" s="44"/>
      <c r="IG258" s="44"/>
      <c r="IH258" s="44"/>
      <c r="II258" s="44"/>
      <c r="IJ258" s="44"/>
      <c r="IK258" s="44"/>
      <c r="IL258" s="44"/>
      <c r="IM258" s="44"/>
      <c r="IN258" s="44"/>
      <c r="IO258" s="44"/>
      <c r="IP258" s="44"/>
      <c r="IQ258" s="44"/>
      <c r="IR258" s="44"/>
      <c r="IS258" s="44"/>
      <c r="IT258" s="44"/>
      <c r="IU258" s="44"/>
      <c r="IV258" s="44"/>
      <c r="IW258" s="44"/>
      <c r="IX258" s="44"/>
      <c r="IY258" s="44"/>
      <c r="IZ258" s="44"/>
      <c r="JA258" s="44"/>
      <c r="JB258" s="44"/>
      <c r="JC258" s="44"/>
      <c r="JD258" s="44"/>
      <c r="JE258" s="44"/>
      <c r="JF258" s="44"/>
      <c r="JG258" s="44"/>
      <c r="JH258" s="44"/>
      <c r="JI258" s="44"/>
      <c r="JJ258" s="44"/>
      <c r="JK258" s="44"/>
      <c r="JL258" s="44"/>
      <c r="JM258" s="44"/>
      <c r="JN258" s="44"/>
      <c r="JO258" s="44"/>
      <c r="JP258" s="44"/>
      <c r="JQ258" s="44"/>
      <c r="JR258" s="44"/>
      <c r="JS258" s="44"/>
      <c r="JT258" s="44"/>
      <c r="JU258" s="44"/>
      <c r="JV258" s="44"/>
      <c r="JW258" s="44"/>
      <c r="JX258" s="44"/>
      <c r="JY258" s="44"/>
      <c r="JZ258" s="44"/>
      <c r="KA258" s="44"/>
      <c r="KB258" s="44"/>
      <c r="KC258" s="44"/>
      <c r="KD258" s="44"/>
      <c r="KE258" s="44"/>
      <c r="KF258" s="44"/>
      <c r="KG258" s="44"/>
      <c r="KH258" s="44"/>
      <c r="KI258" s="44"/>
      <c r="KJ258" s="44"/>
      <c r="KK258" s="44"/>
      <c r="KL258" s="44"/>
      <c r="KM258" s="44"/>
      <c r="KN258" s="44"/>
      <c r="KO258" s="44"/>
      <c r="KP258" s="44"/>
      <c r="KQ258" s="44"/>
      <c r="KR258" s="44"/>
      <c r="KS258" s="44"/>
      <c r="KT258" s="44"/>
      <c r="KU258" s="44"/>
      <c r="KV258" s="44"/>
      <c r="KW258" s="44"/>
      <c r="KX258" s="44"/>
      <c r="KY258" s="44"/>
      <c r="KZ258" s="44"/>
      <c r="LA258" s="44"/>
      <c r="LB258" s="44"/>
      <c r="LC258" s="44"/>
      <c r="LD258" s="44"/>
      <c r="LE258" s="44"/>
      <c r="LF258" s="44"/>
      <c r="LG258" s="44"/>
      <c r="LH258" s="44"/>
      <c r="LI258" s="44"/>
      <c r="LJ258" s="44"/>
      <c r="LK258" s="44"/>
      <c r="LL258" s="44"/>
      <c r="LM258" s="44"/>
      <c r="LN258" s="44"/>
      <c r="LO258" s="44"/>
      <c r="LP258" s="44"/>
      <c r="LQ258" s="44"/>
      <c r="LR258" s="44"/>
      <c r="LS258" s="44"/>
      <c r="LT258" s="44"/>
      <c r="LU258" s="44"/>
      <c r="LV258" s="44"/>
      <c r="LW258" s="44"/>
      <c r="LX258" s="44"/>
      <c r="LY258" s="44"/>
      <c r="LZ258" s="44"/>
      <c r="MA258" s="44"/>
      <c r="MB258" s="44"/>
      <c r="MC258" s="44"/>
      <c r="MD258" s="44"/>
      <c r="ME258" s="44"/>
      <c r="MF258" s="44"/>
      <c r="MG258" s="44"/>
      <c r="MH258" s="44"/>
      <c r="MI258" s="44"/>
      <c r="MJ258" s="44"/>
      <c r="MK258" s="44"/>
      <c r="ML258" s="44"/>
      <c r="MM258" s="44"/>
      <c r="MN258" s="44"/>
      <c r="MO258" s="44"/>
      <c r="MP258" s="44"/>
      <c r="MQ258" s="44"/>
      <c r="MR258" s="44"/>
      <c r="MS258" s="44"/>
      <c r="MT258" s="44"/>
      <c r="MU258" s="44"/>
      <c r="MV258" s="44"/>
      <c r="MW258" s="44"/>
      <c r="MX258" s="44"/>
      <c r="MY258" s="44"/>
      <c r="MZ258" s="44"/>
      <c r="NA258" s="44"/>
      <c r="NB258" s="44"/>
      <c r="NC258" s="44"/>
      <c r="ND258" s="44"/>
      <c r="NE258" s="44"/>
      <c r="NF258" s="44"/>
      <c r="NG258" s="44"/>
      <c r="NH258" s="44"/>
      <c r="NI258" s="44"/>
      <c r="NJ258" s="44"/>
      <c r="NK258" s="44"/>
      <c r="NL258" s="44"/>
      <c r="NM258" s="44"/>
      <c r="NN258" s="44"/>
      <c r="NO258" s="44"/>
      <c r="NP258" s="44"/>
      <c r="NQ258" s="44"/>
      <c r="NR258" s="44"/>
      <c r="NS258" s="44"/>
      <c r="NT258" s="44"/>
      <c r="NU258" s="44"/>
      <c r="NV258" s="44"/>
      <c r="NW258" s="44"/>
      <c r="NX258" s="44"/>
      <c r="NY258" s="44"/>
      <c r="NZ258" s="44"/>
      <c r="OA258" s="44"/>
      <c r="OB258" s="44"/>
      <c r="OC258" s="44"/>
      <c r="OD258" s="44"/>
      <c r="OE258" s="44"/>
      <c r="OF258" s="44"/>
      <c r="OG258" s="44"/>
      <c r="OH258" s="44"/>
      <c r="OI258" s="44"/>
      <c r="OJ258" s="44"/>
      <c r="OK258" s="44"/>
      <c r="OL258" s="44"/>
      <c r="OM258" s="44"/>
      <c r="ON258" s="44"/>
      <c r="OO258" s="44"/>
      <c r="OP258" s="44"/>
      <c r="OQ258" s="44"/>
      <c r="OR258" s="44"/>
      <c r="OS258" s="44"/>
      <c r="OT258" s="44"/>
      <c r="OU258" s="44"/>
      <c r="OV258" s="44"/>
      <c r="OW258" s="44"/>
      <c r="OX258" s="44"/>
      <c r="OY258" s="44"/>
      <c r="OZ258" s="44"/>
      <c r="PA258" s="44"/>
      <c r="PB258" s="44"/>
      <c r="PC258" s="44"/>
      <c r="PD258" s="44"/>
      <c r="PE258" s="44"/>
      <c r="PF258" s="44"/>
      <c r="PG258" s="44"/>
      <c r="PH258" s="44"/>
      <c r="PI258" s="44"/>
      <c r="PJ258" s="44"/>
      <c r="PK258" s="44"/>
      <c r="PL258" s="44"/>
      <c r="PM258" s="44"/>
      <c r="PN258" s="44"/>
      <c r="PO258" s="44"/>
      <c r="PP258" s="44"/>
      <c r="PQ258" s="44"/>
      <c r="PR258" s="44"/>
      <c r="PS258" s="44"/>
      <c r="PT258" s="44"/>
      <c r="PU258" s="44"/>
      <c r="PV258" s="44"/>
      <c r="PW258" s="44"/>
      <c r="PX258" s="44"/>
      <c r="PY258" s="44"/>
      <c r="PZ258" s="44"/>
      <c r="QA258" s="44"/>
      <c r="QB258" s="44"/>
      <c r="QC258" s="44"/>
      <c r="QD258" s="44"/>
      <c r="QE258" s="44"/>
      <c r="QF258" s="44"/>
      <c r="QG258" s="44"/>
      <c r="QH258" s="44"/>
      <c r="QI258" s="44"/>
      <c r="QJ258" s="44"/>
      <c r="QK258" s="44"/>
      <c r="QL258" s="44"/>
      <c r="QM258" s="44"/>
      <c r="QN258" s="44"/>
      <c r="QO258" s="44"/>
      <c r="QP258" s="44"/>
      <c r="QQ258" s="44"/>
      <c r="QR258" s="44"/>
      <c r="QS258" s="44"/>
      <c r="QT258" s="44"/>
      <c r="QU258" s="44"/>
      <c r="QV258" s="44"/>
      <c r="QW258" s="44"/>
      <c r="QX258" s="44"/>
      <c r="QY258" s="44"/>
      <c r="QZ258" s="44"/>
      <c r="RA258" s="44"/>
      <c r="RB258" s="44"/>
      <c r="RC258" s="44"/>
      <c r="RD258" s="44"/>
      <c r="RE258" s="44"/>
      <c r="RF258" s="44"/>
      <c r="RG258" s="44"/>
      <c r="RH258" s="44"/>
      <c r="RI258" s="44"/>
      <c r="RJ258" s="44"/>
      <c r="RK258" s="44"/>
      <c r="RL258" s="44"/>
      <c r="RM258" s="44"/>
      <c r="RN258" s="44"/>
      <c r="RO258" s="44"/>
      <c r="RP258" s="44"/>
      <c r="RQ258" s="44"/>
      <c r="RR258" s="44"/>
      <c r="RS258" s="44"/>
      <c r="RT258" s="44"/>
      <c r="RU258" s="44"/>
      <c r="RV258" s="44"/>
      <c r="RW258" s="44"/>
      <c r="RX258" s="44"/>
      <c r="RY258" s="44"/>
      <c r="RZ258" s="44"/>
      <c r="SA258" s="44"/>
      <c r="SB258" s="44"/>
      <c r="SC258" s="44"/>
      <c r="SD258" s="44"/>
      <c r="SE258" s="44"/>
      <c r="SF258" s="44"/>
      <c r="SG258" s="44"/>
      <c r="SH258" s="44"/>
      <c r="SI258" s="44"/>
      <c r="SJ258" s="44"/>
      <c r="SK258" s="44"/>
      <c r="SL258" s="44"/>
      <c r="SM258" s="44"/>
      <c r="SN258" s="44"/>
      <c r="SO258" s="44"/>
      <c r="SP258" s="44"/>
      <c r="SQ258" s="44"/>
      <c r="SR258" s="44"/>
      <c r="SS258" s="44"/>
      <c r="ST258" s="44"/>
      <c r="SU258" s="44"/>
      <c r="SV258" s="44"/>
      <c r="SW258" s="44"/>
      <c r="SX258" s="44"/>
      <c r="SY258" s="44"/>
      <c r="SZ258" s="44"/>
      <c r="TA258" s="44"/>
      <c r="TB258" s="44"/>
      <c r="TC258" s="44"/>
      <c r="TD258" s="44"/>
      <c r="TE258" s="44"/>
      <c r="TF258" s="44"/>
      <c r="TG258" s="44"/>
      <c r="TH258" s="44"/>
      <c r="TI258" s="44"/>
      <c r="TJ258" s="44"/>
      <c r="TK258" s="44"/>
      <c r="TL258" s="44"/>
      <c r="TM258" s="44"/>
      <c r="TN258" s="44"/>
      <c r="TO258" s="44"/>
      <c r="TP258" s="44"/>
      <c r="TQ258" s="44"/>
      <c r="TR258" s="44"/>
      <c r="TS258" s="44"/>
      <c r="TT258" s="44"/>
      <c r="TU258" s="44"/>
      <c r="TV258" s="44"/>
      <c r="TW258" s="44"/>
      <c r="TX258" s="44"/>
      <c r="TY258" s="44"/>
      <c r="TZ258" s="44"/>
      <c r="UA258" s="44"/>
      <c r="UB258" s="44"/>
      <c r="UC258" s="44"/>
      <c r="UD258" s="44"/>
      <c r="UE258" s="44"/>
      <c r="UF258" s="44"/>
      <c r="UG258" s="44"/>
      <c r="UH258" s="44"/>
      <c r="UI258" s="44"/>
      <c r="UJ258" s="44"/>
      <c r="UK258" s="44"/>
      <c r="UL258" s="44"/>
      <c r="UM258" s="44"/>
      <c r="UN258" s="44"/>
      <c r="UO258" s="44"/>
      <c r="UP258" s="44"/>
      <c r="UQ258" s="44"/>
      <c r="UR258" s="44"/>
      <c r="US258" s="44"/>
      <c r="UT258" s="44"/>
      <c r="UU258" s="44"/>
      <c r="UV258" s="44"/>
      <c r="UW258" s="44"/>
      <c r="UX258" s="44"/>
      <c r="UY258" s="44"/>
      <c r="UZ258" s="44"/>
      <c r="VA258" s="44"/>
      <c r="VB258" s="44"/>
    </row>
    <row r="259" spans="1:574" hidden="1" x14ac:dyDescent="0.25">
      <c r="A259" s="44"/>
      <c r="B259" s="74" t="s">
        <v>538</v>
      </c>
      <c r="C259" s="107" t="s">
        <v>457</v>
      </c>
      <c r="D259" s="76">
        <f>+'[5]Presupuesto 2020'!U259</f>
        <v>312765250</v>
      </c>
      <c r="E259" s="76">
        <f>+'[5]Programa I'!D259+'[5]Programa II'!D259+'[5]Programa III'!D259+'[5]Programa IV'!D259+'[5]Programa V'!D259</f>
        <v>685000000</v>
      </c>
      <c r="F259" s="89">
        <f t="shared" si="234"/>
        <v>997765250</v>
      </c>
      <c r="G259" s="89">
        <f>+'[5]Programa I'!F259+'[5]Programa II'!F259+'[5]Programa III'!F259+'[5]Programa IV'!F259+'[5]Programa V'!F259</f>
        <v>108480000</v>
      </c>
      <c r="H259" s="89">
        <f>+'[5]Total Programa'!U258</f>
        <v>548957000</v>
      </c>
      <c r="I259" s="89">
        <f t="shared" si="235"/>
        <v>448808250</v>
      </c>
      <c r="J259" s="90">
        <f t="shared" si="200"/>
        <v>0.44981347065354299</v>
      </c>
      <c r="L259" s="89">
        <f>+'[5]Programa I'!K259+'[5]Programa II'!K259+'[5]Programa III'!K259+'[5]Programa IV'!K259+'[5]Programa V'!K259</f>
        <v>108480000</v>
      </c>
      <c r="M259" s="89">
        <f>+'[5]Programa I'!L259+'[5]Programa II'!L259+'[5]Programa III'!L259+'[5]Programa IV'!L259+'[5]Programa V'!L259</f>
        <v>440477000</v>
      </c>
      <c r="N259" s="89">
        <f t="shared" si="236"/>
        <v>548957000</v>
      </c>
      <c r="O259" s="89">
        <f t="shared" si="237"/>
        <v>448808250</v>
      </c>
      <c r="P259" s="47"/>
    </row>
    <row r="260" spans="1:574" hidden="1" x14ac:dyDescent="0.25">
      <c r="A260" s="44"/>
      <c r="B260" s="74" t="s">
        <v>539</v>
      </c>
      <c r="C260" s="107" t="s">
        <v>459</v>
      </c>
      <c r="D260" s="76">
        <f>+'[5]Presupuesto 2020'!U260</f>
        <v>135321241.09999999</v>
      </c>
      <c r="E260" s="76">
        <f>+'[5]Programa I'!D260+'[5]Programa II'!D260+'[5]Programa III'!D260+'[5]Programa IV'!D260+'[5]Programa V'!D260</f>
        <v>-9499000</v>
      </c>
      <c r="F260" s="89">
        <f t="shared" si="234"/>
        <v>125822241.09999999</v>
      </c>
      <c r="G260" s="89">
        <f>+'[5]Programa I'!F260+'[5]Programa II'!F260+'[5]Programa III'!F260+'[5]Programa IV'!F260+'[5]Programa V'!F260</f>
        <v>0</v>
      </c>
      <c r="H260" s="89">
        <f>+'[5]Total Programa'!U259</f>
        <v>0</v>
      </c>
      <c r="I260" s="89">
        <f t="shared" si="235"/>
        <v>125822241.09999999</v>
      </c>
      <c r="J260" s="90">
        <f t="shared" si="200"/>
        <v>1</v>
      </c>
      <c r="L260" s="89">
        <f>+'[5]Programa I'!K260+'[5]Programa II'!K260+'[5]Programa III'!K260+'[5]Programa IV'!K260+'[5]Programa V'!K260</f>
        <v>0</v>
      </c>
      <c r="M260" s="89">
        <f>+'[5]Programa I'!L260+'[5]Programa II'!L260+'[5]Programa III'!L260+'[5]Programa IV'!L260+'[5]Programa V'!L260</f>
        <v>0</v>
      </c>
      <c r="N260" s="89">
        <f t="shared" si="236"/>
        <v>0</v>
      </c>
      <c r="O260" s="89">
        <f t="shared" si="237"/>
        <v>125822241.09999999</v>
      </c>
      <c r="P260" s="47"/>
    </row>
    <row r="261" spans="1:574" hidden="1" x14ac:dyDescent="0.25">
      <c r="A261" s="44"/>
      <c r="B261" s="74" t="s">
        <v>540</v>
      </c>
      <c r="C261" s="107" t="s">
        <v>461</v>
      </c>
      <c r="D261" s="76">
        <f>+'[5]Presupuesto 2020'!U261</f>
        <v>0</v>
      </c>
      <c r="E261" s="76">
        <f>+'[5]Programa I'!D261+'[5]Programa II'!D261+'[5]Programa III'!D261+'[5]Programa IV'!D261+'[5]Programa V'!D261</f>
        <v>0</v>
      </c>
      <c r="F261" s="89">
        <f t="shared" si="234"/>
        <v>0</v>
      </c>
      <c r="G261" s="89">
        <f>+'[5]Programa I'!F261+'[5]Programa II'!F261+'[5]Programa III'!F261+'[5]Programa IV'!F261+'[5]Programa V'!F261</f>
        <v>0</v>
      </c>
      <c r="H261" s="89">
        <f>+'[5]Total Programa'!U260</f>
        <v>0</v>
      </c>
      <c r="I261" s="89">
        <f t="shared" si="235"/>
        <v>0</v>
      </c>
      <c r="J261" s="90">
        <f t="shared" si="200"/>
        <v>0</v>
      </c>
      <c r="K261" s="44"/>
      <c r="L261" s="89">
        <f>+'[5]Programa I'!K261+'[5]Programa II'!K261+'[5]Programa III'!K261+'[5]Programa IV'!K261+'[5]Programa V'!K261</f>
        <v>0</v>
      </c>
      <c r="M261" s="89">
        <f>+'[5]Programa I'!L261+'[5]Programa II'!L261+'[5]Programa III'!L261+'[5]Programa IV'!L261+'[5]Programa V'!L261</f>
        <v>0</v>
      </c>
      <c r="N261" s="89">
        <f t="shared" si="236"/>
        <v>0</v>
      </c>
      <c r="O261" s="89">
        <f t="shared" si="237"/>
        <v>0</v>
      </c>
      <c r="P261" s="47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  <c r="DU261" s="44"/>
      <c r="DV261" s="44"/>
      <c r="DW261" s="44"/>
      <c r="DX261" s="44"/>
      <c r="DY261" s="44"/>
      <c r="DZ261" s="44"/>
      <c r="EA261" s="44"/>
      <c r="EB261" s="44"/>
      <c r="EC261" s="44"/>
      <c r="ED261" s="44"/>
      <c r="EE261" s="44"/>
      <c r="EF261" s="44"/>
      <c r="EG261" s="44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X261" s="44"/>
      <c r="EY261" s="44"/>
      <c r="EZ261" s="44"/>
      <c r="FA261" s="44"/>
      <c r="FB261" s="44"/>
      <c r="FC261" s="44"/>
      <c r="FD261" s="44"/>
      <c r="FE261" s="44"/>
      <c r="FF261" s="44"/>
      <c r="FG261" s="44"/>
      <c r="FH261" s="44"/>
      <c r="FI261" s="44"/>
      <c r="FJ261" s="44"/>
      <c r="FK261" s="44"/>
      <c r="FL261" s="44"/>
      <c r="FM261" s="44"/>
      <c r="FN261" s="44"/>
      <c r="FO261" s="44"/>
      <c r="FP261" s="44"/>
      <c r="FQ261" s="44"/>
      <c r="FR261" s="44"/>
      <c r="FS261" s="44"/>
      <c r="FT261" s="44"/>
      <c r="FU261" s="44"/>
      <c r="FV261" s="44"/>
      <c r="FW261" s="44"/>
      <c r="FX261" s="44"/>
      <c r="FY261" s="44"/>
      <c r="FZ261" s="44"/>
      <c r="GA261" s="44"/>
      <c r="GB261" s="44"/>
      <c r="GC261" s="44"/>
      <c r="GD261" s="44"/>
      <c r="GE261" s="44"/>
      <c r="GF261" s="44"/>
      <c r="GG261" s="44"/>
      <c r="GH261" s="44"/>
      <c r="GI261" s="44"/>
      <c r="GJ261" s="44"/>
      <c r="GK261" s="44"/>
      <c r="GL261" s="44"/>
      <c r="GM261" s="44"/>
      <c r="GN261" s="44"/>
      <c r="GO261" s="44"/>
      <c r="GP261" s="44"/>
      <c r="GQ261" s="44"/>
      <c r="GR261" s="44"/>
      <c r="GS261" s="44"/>
      <c r="GT261" s="44"/>
      <c r="GU261" s="44"/>
      <c r="GV261" s="44"/>
      <c r="GW261" s="44"/>
      <c r="GX261" s="44"/>
      <c r="GY261" s="44"/>
      <c r="GZ261" s="44"/>
      <c r="HA261" s="44"/>
      <c r="HB261" s="44"/>
      <c r="HC261" s="44"/>
      <c r="HD261" s="44"/>
      <c r="HE261" s="44"/>
      <c r="HF261" s="44"/>
      <c r="HG261" s="44"/>
      <c r="HH261" s="44"/>
      <c r="HI261" s="44"/>
      <c r="HJ261" s="44"/>
      <c r="HK261" s="44"/>
      <c r="HL261" s="44"/>
      <c r="HM261" s="44"/>
      <c r="HN261" s="44"/>
      <c r="HO261" s="44"/>
      <c r="HP261" s="44"/>
      <c r="HQ261" s="44"/>
      <c r="HR261" s="44"/>
      <c r="HS261" s="44"/>
      <c r="HT261" s="44"/>
      <c r="HU261" s="44"/>
      <c r="HV261" s="44"/>
      <c r="HW261" s="44"/>
      <c r="HX261" s="44"/>
      <c r="HY261" s="44"/>
      <c r="HZ261" s="44"/>
      <c r="IA261" s="44"/>
      <c r="IB261" s="44"/>
      <c r="IC261" s="44"/>
      <c r="ID261" s="44"/>
      <c r="IE261" s="44"/>
      <c r="IF261" s="44"/>
      <c r="IG261" s="44"/>
      <c r="IH261" s="44"/>
      <c r="II261" s="44"/>
      <c r="IJ261" s="44"/>
      <c r="IK261" s="44"/>
      <c r="IL261" s="44"/>
      <c r="IM261" s="44"/>
      <c r="IN261" s="44"/>
      <c r="IO261" s="44"/>
      <c r="IP261" s="44"/>
      <c r="IQ261" s="44"/>
      <c r="IR261" s="44"/>
      <c r="IS261" s="44"/>
      <c r="IT261" s="44"/>
      <c r="IU261" s="44"/>
      <c r="IV261" s="44"/>
      <c r="IW261" s="44"/>
      <c r="IX261" s="44"/>
      <c r="IY261" s="44"/>
      <c r="IZ261" s="44"/>
      <c r="JA261" s="44"/>
      <c r="JB261" s="44"/>
      <c r="JC261" s="44"/>
      <c r="JD261" s="44"/>
      <c r="JE261" s="44"/>
      <c r="JF261" s="44"/>
      <c r="JG261" s="44"/>
      <c r="JH261" s="44"/>
      <c r="JI261" s="44"/>
      <c r="JJ261" s="44"/>
      <c r="JK261" s="44"/>
      <c r="JL261" s="44"/>
      <c r="JM261" s="44"/>
      <c r="JN261" s="44"/>
      <c r="JO261" s="44"/>
      <c r="JP261" s="44"/>
      <c r="JQ261" s="44"/>
      <c r="JR261" s="44"/>
      <c r="JS261" s="44"/>
      <c r="JT261" s="44"/>
      <c r="JU261" s="44"/>
      <c r="JV261" s="44"/>
      <c r="JW261" s="44"/>
      <c r="JX261" s="44"/>
      <c r="JY261" s="44"/>
      <c r="JZ261" s="44"/>
      <c r="KA261" s="44"/>
      <c r="KB261" s="44"/>
      <c r="KC261" s="44"/>
      <c r="KD261" s="44"/>
      <c r="KE261" s="44"/>
      <c r="KF261" s="44"/>
      <c r="KG261" s="44"/>
      <c r="KH261" s="44"/>
      <c r="KI261" s="44"/>
      <c r="KJ261" s="44"/>
      <c r="KK261" s="44"/>
      <c r="KL261" s="44"/>
      <c r="KM261" s="44"/>
      <c r="KN261" s="44"/>
      <c r="KO261" s="44"/>
      <c r="KP261" s="44"/>
      <c r="KQ261" s="44"/>
      <c r="KR261" s="44"/>
      <c r="KS261" s="44"/>
      <c r="KT261" s="44"/>
      <c r="KU261" s="44"/>
      <c r="KV261" s="44"/>
      <c r="KW261" s="44"/>
      <c r="KX261" s="44"/>
      <c r="KY261" s="44"/>
      <c r="KZ261" s="44"/>
      <c r="LA261" s="44"/>
      <c r="LB261" s="44"/>
      <c r="LC261" s="44"/>
      <c r="LD261" s="44"/>
      <c r="LE261" s="44"/>
      <c r="LF261" s="44"/>
      <c r="LG261" s="44"/>
      <c r="LH261" s="44"/>
      <c r="LI261" s="44"/>
      <c r="LJ261" s="44"/>
      <c r="LK261" s="44"/>
      <c r="LL261" s="44"/>
      <c r="LM261" s="44"/>
      <c r="LN261" s="44"/>
      <c r="LO261" s="44"/>
      <c r="LP261" s="44"/>
      <c r="LQ261" s="44"/>
      <c r="LR261" s="44"/>
      <c r="LS261" s="44"/>
      <c r="LT261" s="44"/>
      <c r="LU261" s="44"/>
      <c r="LV261" s="44"/>
      <c r="LW261" s="44"/>
      <c r="LX261" s="44"/>
      <c r="LY261" s="44"/>
      <c r="LZ261" s="44"/>
      <c r="MA261" s="44"/>
      <c r="MB261" s="44"/>
      <c r="MC261" s="44"/>
      <c r="MD261" s="44"/>
      <c r="ME261" s="44"/>
      <c r="MF261" s="44"/>
      <c r="MG261" s="44"/>
      <c r="MH261" s="44"/>
      <c r="MI261" s="44"/>
      <c r="MJ261" s="44"/>
      <c r="MK261" s="44"/>
      <c r="ML261" s="44"/>
      <c r="MM261" s="44"/>
      <c r="MN261" s="44"/>
      <c r="MO261" s="44"/>
      <c r="MP261" s="44"/>
      <c r="MQ261" s="44"/>
      <c r="MR261" s="44"/>
      <c r="MS261" s="44"/>
      <c r="MT261" s="44"/>
      <c r="MU261" s="44"/>
      <c r="MV261" s="44"/>
      <c r="MW261" s="44"/>
      <c r="MX261" s="44"/>
      <c r="MY261" s="44"/>
      <c r="MZ261" s="44"/>
      <c r="NA261" s="44"/>
      <c r="NB261" s="44"/>
      <c r="NC261" s="44"/>
      <c r="ND261" s="44"/>
      <c r="NE261" s="44"/>
      <c r="NF261" s="44"/>
      <c r="NG261" s="44"/>
      <c r="NH261" s="44"/>
      <c r="NI261" s="44"/>
      <c r="NJ261" s="44"/>
      <c r="NK261" s="44"/>
      <c r="NL261" s="44"/>
      <c r="NM261" s="44"/>
      <c r="NN261" s="44"/>
      <c r="NO261" s="44"/>
      <c r="NP261" s="44"/>
      <c r="NQ261" s="44"/>
      <c r="NR261" s="44"/>
      <c r="NS261" s="44"/>
      <c r="NT261" s="44"/>
      <c r="NU261" s="44"/>
      <c r="NV261" s="44"/>
      <c r="NW261" s="44"/>
      <c r="NX261" s="44"/>
      <c r="NY261" s="44"/>
      <c r="NZ261" s="44"/>
      <c r="OA261" s="44"/>
      <c r="OB261" s="44"/>
      <c r="OC261" s="44"/>
      <c r="OD261" s="44"/>
      <c r="OE261" s="44"/>
      <c r="OF261" s="44"/>
      <c r="OG261" s="44"/>
      <c r="OH261" s="44"/>
      <c r="OI261" s="44"/>
      <c r="OJ261" s="44"/>
      <c r="OK261" s="44"/>
      <c r="OL261" s="44"/>
      <c r="OM261" s="44"/>
      <c r="ON261" s="44"/>
      <c r="OO261" s="44"/>
      <c r="OP261" s="44"/>
      <c r="OQ261" s="44"/>
      <c r="OR261" s="44"/>
      <c r="OS261" s="44"/>
      <c r="OT261" s="44"/>
      <c r="OU261" s="44"/>
      <c r="OV261" s="44"/>
      <c r="OW261" s="44"/>
      <c r="OX261" s="44"/>
      <c r="OY261" s="44"/>
      <c r="OZ261" s="44"/>
      <c r="PA261" s="44"/>
      <c r="PB261" s="44"/>
      <c r="PC261" s="44"/>
      <c r="PD261" s="44"/>
      <c r="PE261" s="44"/>
      <c r="PF261" s="44"/>
      <c r="PG261" s="44"/>
      <c r="PH261" s="44"/>
      <c r="PI261" s="44"/>
      <c r="PJ261" s="44"/>
      <c r="PK261" s="44"/>
      <c r="PL261" s="44"/>
      <c r="PM261" s="44"/>
      <c r="PN261" s="44"/>
      <c r="PO261" s="44"/>
      <c r="PP261" s="44"/>
      <c r="PQ261" s="44"/>
      <c r="PR261" s="44"/>
      <c r="PS261" s="44"/>
      <c r="PT261" s="44"/>
      <c r="PU261" s="44"/>
      <c r="PV261" s="44"/>
      <c r="PW261" s="44"/>
      <c r="PX261" s="44"/>
      <c r="PY261" s="44"/>
      <c r="PZ261" s="44"/>
      <c r="QA261" s="44"/>
      <c r="QB261" s="44"/>
      <c r="QC261" s="44"/>
      <c r="QD261" s="44"/>
      <c r="QE261" s="44"/>
      <c r="QF261" s="44"/>
      <c r="QG261" s="44"/>
      <c r="QH261" s="44"/>
      <c r="QI261" s="44"/>
      <c r="QJ261" s="44"/>
      <c r="QK261" s="44"/>
      <c r="QL261" s="44"/>
      <c r="QM261" s="44"/>
      <c r="QN261" s="44"/>
      <c r="QO261" s="44"/>
      <c r="QP261" s="44"/>
      <c r="QQ261" s="44"/>
      <c r="QR261" s="44"/>
      <c r="QS261" s="44"/>
      <c r="QT261" s="44"/>
      <c r="QU261" s="44"/>
      <c r="QV261" s="44"/>
      <c r="QW261" s="44"/>
      <c r="QX261" s="44"/>
      <c r="QY261" s="44"/>
      <c r="QZ261" s="44"/>
      <c r="RA261" s="44"/>
      <c r="RB261" s="44"/>
      <c r="RC261" s="44"/>
      <c r="RD261" s="44"/>
      <c r="RE261" s="44"/>
      <c r="RF261" s="44"/>
      <c r="RG261" s="44"/>
      <c r="RH261" s="44"/>
      <c r="RI261" s="44"/>
      <c r="RJ261" s="44"/>
      <c r="RK261" s="44"/>
      <c r="RL261" s="44"/>
      <c r="RM261" s="44"/>
      <c r="RN261" s="44"/>
      <c r="RO261" s="44"/>
      <c r="RP261" s="44"/>
      <c r="RQ261" s="44"/>
      <c r="RR261" s="44"/>
      <c r="RS261" s="44"/>
      <c r="RT261" s="44"/>
      <c r="RU261" s="44"/>
      <c r="RV261" s="44"/>
      <c r="RW261" s="44"/>
      <c r="RX261" s="44"/>
      <c r="RY261" s="44"/>
      <c r="RZ261" s="44"/>
      <c r="SA261" s="44"/>
      <c r="SB261" s="44"/>
      <c r="SC261" s="44"/>
      <c r="SD261" s="44"/>
      <c r="SE261" s="44"/>
      <c r="SF261" s="44"/>
      <c r="SG261" s="44"/>
      <c r="SH261" s="44"/>
      <c r="SI261" s="44"/>
      <c r="SJ261" s="44"/>
      <c r="SK261" s="44"/>
      <c r="SL261" s="44"/>
      <c r="SM261" s="44"/>
      <c r="SN261" s="44"/>
      <c r="SO261" s="44"/>
      <c r="SP261" s="44"/>
      <c r="SQ261" s="44"/>
      <c r="SR261" s="44"/>
      <c r="SS261" s="44"/>
      <c r="ST261" s="44"/>
      <c r="SU261" s="44"/>
      <c r="SV261" s="44"/>
      <c r="SW261" s="44"/>
      <c r="SX261" s="44"/>
      <c r="SY261" s="44"/>
      <c r="SZ261" s="44"/>
      <c r="TA261" s="44"/>
      <c r="TB261" s="44"/>
      <c r="TC261" s="44"/>
      <c r="TD261" s="44"/>
      <c r="TE261" s="44"/>
      <c r="TF261" s="44"/>
      <c r="TG261" s="44"/>
      <c r="TH261" s="44"/>
      <c r="TI261" s="44"/>
      <c r="TJ261" s="44"/>
      <c r="TK261" s="44"/>
      <c r="TL261" s="44"/>
      <c r="TM261" s="44"/>
      <c r="TN261" s="44"/>
      <c r="TO261" s="44"/>
      <c r="TP261" s="44"/>
      <c r="TQ261" s="44"/>
      <c r="TR261" s="44"/>
      <c r="TS261" s="44"/>
      <c r="TT261" s="44"/>
      <c r="TU261" s="44"/>
      <c r="TV261" s="44"/>
      <c r="TW261" s="44"/>
      <c r="TX261" s="44"/>
      <c r="TY261" s="44"/>
      <c r="TZ261" s="44"/>
      <c r="UA261" s="44"/>
      <c r="UB261" s="44"/>
      <c r="UC261" s="44"/>
      <c r="UD261" s="44"/>
      <c r="UE261" s="44"/>
      <c r="UF261" s="44"/>
      <c r="UG261" s="44"/>
      <c r="UH261" s="44"/>
      <c r="UI261" s="44"/>
      <c r="UJ261" s="44"/>
      <c r="UK261" s="44"/>
      <c r="UL261" s="44"/>
      <c r="UM261" s="44"/>
      <c r="UN261" s="44"/>
      <c r="UO261" s="44"/>
      <c r="UP261" s="44"/>
      <c r="UQ261" s="44"/>
      <c r="UR261" s="44"/>
      <c r="US261" s="44"/>
      <c r="UT261" s="44"/>
      <c r="UU261" s="44"/>
      <c r="UV261" s="44"/>
      <c r="UW261" s="44"/>
      <c r="UX261" s="44"/>
      <c r="UY261" s="44"/>
      <c r="UZ261" s="44"/>
      <c r="VA261" s="44"/>
      <c r="VB261" s="44"/>
    </row>
    <row r="262" spans="1:574" hidden="1" x14ac:dyDescent="0.25">
      <c r="A262" s="44"/>
      <c r="B262" s="74" t="s">
        <v>541</v>
      </c>
      <c r="C262" s="107" t="s">
        <v>463</v>
      </c>
      <c r="D262" s="76">
        <f>+'[5]Presupuesto 2020'!U262</f>
        <v>531076953.25999999</v>
      </c>
      <c r="E262" s="76">
        <f>+'[5]Programa I'!D262+'[5]Programa II'!D262+'[5]Programa III'!D262+'[5]Programa IV'!D262+'[5]Programa V'!D262</f>
        <v>375000000</v>
      </c>
      <c r="F262" s="89">
        <f t="shared" si="234"/>
        <v>906076953.25999999</v>
      </c>
      <c r="G262" s="89">
        <f>+'[5]Programa I'!F262+'[5]Programa II'!F262+'[5]Programa III'!F262+'[5]Programa IV'!F262+'[5]Programa V'!F262</f>
        <v>78287000</v>
      </c>
      <c r="H262" s="89">
        <f>+'[5]Total Programa'!U261</f>
        <v>463440000</v>
      </c>
      <c r="I262" s="89">
        <f t="shared" si="235"/>
        <v>442636953.25999999</v>
      </c>
      <c r="J262" s="90">
        <f t="shared" si="200"/>
        <v>0.48852026493712697</v>
      </c>
      <c r="L262" s="89">
        <f>+'[5]Programa I'!K262+'[5]Programa II'!K262+'[5]Programa III'!K262+'[5]Programa IV'!K262+'[5]Programa V'!K262</f>
        <v>78287000</v>
      </c>
      <c r="M262" s="89">
        <f>+'[5]Programa I'!L262+'[5]Programa II'!L262+'[5]Programa III'!L262+'[5]Programa IV'!L262+'[5]Programa V'!L262</f>
        <v>385153000</v>
      </c>
      <c r="N262" s="89">
        <f t="shared" si="236"/>
        <v>463440000</v>
      </c>
      <c r="O262" s="89">
        <f t="shared" si="237"/>
        <v>442636953.25999999</v>
      </c>
      <c r="P262" s="47"/>
    </row>
    <row r="263" spans="1:574" hidden="1" x14ac:dyDescent="0.25">
      <c r="A263" s="44"/>
      <c r="B263" s="74" t="s">
        <v>542</v>
      </c>
      <c r="C263" s="107" t="s">
        <v>465</v>
      </c>
      <c r="D263" s="76">
        <f>+'[5]Presupuesto 2020'!U263</f>
        <v>231937777.62</v>
      </c>
      <c r="E263" s="76">
        <f>+'[5]Programa I'!D263+'[5]Programa II'!D263+'[5]Programa III'!D263+'[5]Programa IV'!D263+'[5]Programa V'!D263</f>
        <v>22312000</v>
      </c>
      <c r="F263" s="89">
        <f t="shared" si="234"/>
        <v>254249777.62</v>
      </c>
      <c r="G263" s="89">
        <f>+'[5]Programa I'!F263+'[5]Programa II'!F263+'[5]Programa III'!F263+'[5]Programa IV'!F263+'[5]Programa V'!F263</f>
        <v>17725000</v>
      </c>
      <c r="H263" s="89">
        <f>+'[5]Total Programa'!U262</f>
        <v>112127000</v>
      </c>
      <c r="I263" s="89">
        <f t="shared" si="235"/>
        <v>142122777.62</v>
      </c>
      <c r="J263" s="90">
        <f t="shared" si="200"/>
        <v>0.55898879814327995</v>
      </c>
      <c r="L263" s="89">
        <f>+'[5]Programa I'!K263+'[5]Programa II'!K263+'[5]Programa III'!K263+'[5]Programa IV'!K263+'[5]Programa V'!K263</f>
        <v>17725000</v>
      </c>
      <c r="M263" s="89">
        <f>+'[5]Programa I'!L263+'[5]Programa II'!L263+'[5]Programa III'!L263+'[5]Programa IV'!L263+'[5]Programa V'!L263</f>
        <v>94402000</v>
      </c>
      <c r="N263" s="89">
        <f t="shared" si="236"/>
        <v>112127000</v>
      </c>
      <c r="O263" s="89">
        <f t="shared" si="237"/>
        <v>142122777.62</v>
      </c>
      <c r="P263" s="47"/>
    </row>
    <row r="264" spans="1:574" hidden="1" x14ac:dyDescent="0.25">
      <c r="A264" s="44"/>
      <c r="B264" s="74" t="s">
        <v>543</v>
      </c>
      <c r="C264" s="107" t="s">
        <v>467</v>
      </c>
      <c r="D264" s="76">
        <f>+'[5]Presupuesto 2020'!U264</f>
        <v>110000000</v>
      </c>
      <c r="E264" s="76">
        <f>+'[5]Programa I'!D264+'[5]Programa II'!D264+'[5]Programa III'!D264+'[5]Programa IV'!D264+'[5]Programa V'!D264</f>
        <v>0</v>
      </c>
      <c r="F264" s="89">
        <f t="shared" si="234"/>
        <v>110000000</v>
      </c>
      <c r="G264" s="89">
        <f>+'[5]Programa I'!F264+'[5]Programa II'!F264+'[5]Programa III'!F264+'[5]Programa IV'!F264+'[5]Programa V'!F264</f>
        <v>0</v>
      </c>
      <c r="H264" s="89">
        <f>+'[5]Total Programa'!U263</f>
        <v>0</v>
      </c>
      <c r="I264" s="89">
        <f t="shared" si="235"/>
        <v>110000000</v>
      </c>
      <c r="J264" s="90">
        <f t="shared" si="200"/>
        <v>1</v>
      </c>
      <c r="L264" s="89">
        <f>+'[5]Programa I'!K264+'[5]Programa II'!K264+'[5]Programa III'!K264+'[5]Programa IV'!K264+'[5]Programa V'!K264</f>
        <v>0</v>
      </c>
      <c r="M264" s="89">
        <f>+'[5]Programa I'!L264+'[5]Programa II'!L264+'[5]Programa III'!L264+'[5]Programa IV'!L264+'[5]Programa V'!L264</f>
        <v>0</v>
      </c>
      <c r="N264" s="89">
        <f t="shared" si="236"/>
        <v>0</v>
      </c>
      <c r="O264" s="89">
        <f t="shared" si="237"/>
        <v>110000000</v>
      </c>
      <c r="P264" s="47"/>
    </row>
    <row r="265" spans="1:574" x14ac:dyDescent="0.25">
      <c r="B265" s="70" t="s">
        <v>544</v>
      </c>
      <c r="C265" s="148" t="s">
        <v>545</v>
      </c>
      <c r="D265" s="72">
        <f>+D266</f>
        <v>80965262892.279999</v>
      </c>
      <c r="E265" s="72">
        <f>+E266</f>
        <v>75000000</v>
      </c>
      <c r="F265" s="144">
        <f t="shared" ref="F265:O265" si="238">+F266</f>
        <v>81040262892.279999</v>
      </c>
      <c r="G265" s="144">
        <f t="shared" si="238"/>
        <v>5323905095.0400009</v>
      </c>
      <c r="H265" s="144">
        <f t="shared" si="238"/>
        <v>25494201373.599998</v>
      </c>
      <c r="I265" s="72">
        <f t="shared" si="238"/>
        <v>55546061518.68</v>
      </c>
      <c r="J265" s="73">
        <f t="shared" si="200"/>
        <v>0.68541314571637935</v>
      </c>
      <c r="K265" s="79"/>
      <c r="L265" s="72">
        <f t="shared" si="238"/>
        <v>5323905095.0400009</v>
      </c>
      <c r="M265" s="72">
        <f t="shared" si="238"/>
        <v>20170296278.559998</v>
      </c>
      <c r="N265" s="72">
        <f t="shared" si="238"/>
        <v>25494201373.599998</v>
      </c>
      <c r="O265" s="72">
        <f t="shared" si="238"/>
        <v>55546061518.68</v>
      </c>
      <c r="P265" s="47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</row>
    <row r="266" spans="1:574" s="50" customFormat="1" hidden="1" x14ac:dyDescent="0.25">
      <c r="A266" s="44"/>
      <c r="B266" s="70" t="s">
        <v>546</v>
      </c>
      <c r="C266" s="50" t="s">
        <v>547</v>
      </c>
      <c r="D266" s="72">
        <f>SUM(D267:D274)</f>
        <v>80965262892.279999</v>
      </c>
      <c r="E266" s="72">
        <f>SUM(E267:E274)</f>
        <v>75000000</v>
      </c>
      <c r="F266" s="72">
        <f t="shared" ref="F266:I266" si="239">SUM(F267:F274)</f>
        <v>81040262892.279999</v>
      </c>
      <c r="G266" s="72">
        <f t="shared" si="239"/>
        <v>5323905095.0400009</v>
      </c>
      <c r="H266" s="72">
        <f t="shared" si="239"/>
        <v>25494201373.599998</v>
      </c>
      <c r="I266" s="72">
        <f t="shared" si="239"/>
        <v>55546061518.68</v>
      </c>
      <c r="J266" s="73">
        <f t="shared" si="200"/>
        <v>0.68541314571637935</v>
      </c>
      <c r="K266" s="79"/>
      <c r="L266" s="72">
        <f t="shared" ref="L266:O266" si="240">SUM(L267:L274)</f>
        <v>5323905095.0400009</v>
      </c>
      <c r="M266" s="72">
        <f t="shared" si="240"/>
        <v>20170296278.559998</v>
      </c>
      <c r="N266" s="72">
        <f t="shared" si="240"/>
        <v>25494201373.599998</v>
      </c>
      <c r="O266" s="72">
        <f t="shared" si="240"/>
        <v>55546061518.68</v>
      </c>
      <c r="P266" s="47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  <c r="GG266" s="128"/>
      <c r="GH266" s="128"/>
      <c r="GI266" s="128"/>
      <c r="GJ266" s="128"/>
      <c r="GK266" s="128"/>
      <c r="GL266" s="128"/>
      <c r="GM266" s="128"/>
      <c r="GN266" s="128"/>
      <c r="GO266" s="128"/>
      <c r="GP266" s="128"/>
      <c r="GQ266" s="128"/>
      <c r="GR266" s="128"/>
      <c r="GS266" s="128"/>
      <c r="GT266" s="128"/>
      <c r="GU266" s="128"/>
      <c r="GV266" s="128"/>
      <c r="GW266" s="128"/>
      <c r="GX266" s="128"/>
      <c r="GY266" s="128"/>
      <c r="GZ266" s="128"/>
      <c r="HA266" s="128"/>
      <c r="HB266" s="128"/>
      <c r="HC266" s="128"/>
      <c r="HD266" s="128"/>
      <c r="HE266" s="128"/>
      <c r="HF266" s="128"/>
      <c r="HG266" s="128"/>
      <c r="HH266" s="128"/>
      <c r="HI266" s="128"/>
      <c r="HJ266" s="128"/>
      <c r="HK266" s="128"/>
      <c r="HL266" s="128"/>
      <c r="HM266" s="128"/>
      <c r="HN266" s="128"/>
      <c r="HO266" s="128"/>
      <c r="HP266" s="128"/>
      <c r="HQ266" s="128"/>
      <c r="HR266" s="128"/>
      <c r="HS266" s="128"/>
      <c r="HT266" s="128"/>
      <c r="HU266" s="128"/>
      <c r="HV266" s="128"/>
      <c r="HW266" s="128"/>
      <c r="HX266" s="128"/>
      <c r="HY266" s="128"/>
      <c r="HZ266" s="128"/>
      <c r="IA266" s="128"/>
      <c r="IB266" s="128"/>
      <c r="IC266" s="128"/>
      <c r="ID266" s="128"/>
      <c r="IE266" s="128"/>
      <c r="IF266" s="128"/>
      <c r="IG266" s="128"/>
      <c r="IH266" s="128"/>
      <c r="II266" s="128"/>
      <c r="IJ266" s="128"/>
      <c r="IK266" s="128"/>
      <c r="IL266" s="128"/>
      <c r="IM266" s="128"/>
      <c r="IN266" s="128"/>
      <c r="IO266" s="128"/>
      <c r="IP266" s="128"/>
      <c r="IQ266" s="128"/>
      <c r="IR266" s="128"/>
      <c r="IS266" s="128"/>
      <c r="IT266" s="128"/>
      <c r="IU266" s="128"/>
      <c r="IV266" s="128"/>
      <c r="IW266" s="128"/>
      <c r="IX266" s="128"/>
      <c r="IY266" s="128"/>
      <c r="IZ266" s="128"/>
      <c r="JA266" s="128"/>
      <c r="JB266" s="128"/>
      <c r="JC266" s="128"/>
      <c r="JD266" s="128"/>
      <c r="JE266" s="128"/>
      <c r="JF266" s="128"/>
      <c r="JG266" s="128"/>
      <c r="JH266" s="128"/>
      <c r="JI266" s="128"/>
      <c r="JJ266" s="128"/>
      <c r="JK266" s="128"/>
      <c r="JL266" s="128"/>
      <c r="JM266" s="128"/>
      <c r="JN266" s="128"/>
      <c r="JO266" s="128"/>
      <c r="JP266" s="128"/>
      <c r="JQ266" s="128"/>
      <c r="JR266" s="128"/>
      <c r="JS266" s="128"/>
      <c r="JT266" s="128"/>
      <c r="JU266" s="128"/>
      <c r="JV266" s="128"/>
      <c r="JW266" s="128"/>
      <c r="JX266" s="128"/>
      <c r="JY266" s="128"/>
      <c r="JZ266" s="128"/>
      <c r="KA266" s="128"/>
      <c r="KB266" s="128"/>
      <c r="KC266" s="128"/>
      <c r="KD266" s="128"/>
      <c r="KE266" s="128"/>
      <c r="KF266" s="128"/>
      <c r="KG266" s="128"/>
      <c r="KH266" s="128"/>
      <c r="KI266" s="128"/>
      <c r="KJ266" s="128"/>
      <c r="KK266" s="128"/>
      <c r="KL266" s="128"/>
      <c r="KM266" s="128"/>
      <c r="KN266" s="128"/>
      <c r="KO266" s="128"/>
      <c r="KP266" s="128"/>
      <c r="KQ266" s="128"/>
      <c r="KR266" s="128"/>
      <c r="KS266" s="128"/>
      <c r="KT266" s="128"/>
      <c r="KU266" s="128"/>
      <c r="KV266" s="128"/>
      <c r="KW266" s="128"/>
      <c r="KX266" s="128"/>
      <c r="KY266" s="128"/>
      <c r="KZ266" s="128"/>
      <c r="LA266" s="128"/>
      <c r="LB266" s="128"/>
      <c r="LC266" s="128"/>
      <c r="LD266" s="128"/>
      <c r="LE266" s="128"/>
      <c r="LF266" s="128"/>
      <c r="LG266" s="128"/>
      <c r="LH266" s="128"/>
      <c r="LI266" s="128"/>
      <c r="LJ266" s="128"/>
      <c r="LK266" s="128"/>
      <c r="LL266" s="128"/>
      <c r="LM266" s="128"/>
      <c r="LN266" s="128"/>
      <c r="LO266" s="128"/>
      <c r="LP266" s="128"/>
      <c r="LQ266" s="128"/>
      <c r="LR266" s="128"/>
      <c r="LS266" s="128"/>
      <c r="LT266" s="128"/>
      <c r="LU266" s="128"/>
      <c r="LV266" s="128"/>
      <c r="LW266" s="128"/>
      <c r="LX266" s="128"/>
      <c r="LY266" s="128"/>
      <c r="LZ266" s="128"/>
      <c r="MA266" s="128"/>
      <c r="MB266" s="128"/>
      <c r="MC266" s="128"/>
      <c r="MD266" s="128"/>
      <c r="ME266" s="128"/>
      <c r="MF266" s="128"/>
      <c r="MG266" s="128"/>
      <c r="MH266" s="128"/>
      <c r="MI266" s="128"/>
      <c r="MJ266" s="128"/>
      <c r="MK266" s="128"/>
      <c r="ML266" s="128"/>
      <c r="MM266" s="128"/>
      <c r="MN266" s="128"/>
      <c r="MO266" s="128"/>
      <c r="MP266" s="128"/>
      <c r="MQ266" s="128"/>
      <c r="MR266" s="128"/>
      <c r="MS266" s="128"/>
      <c r="MT266" s="128"/>
      <c r="MU266" s="128"/>
      <c r="MV266" s="128"/>
      <c r="MW266" s="128"/>
      <c r="MX266" s="128"/>
      <c r="MY266" s="128"/>
      <c r="MZ266" s="128"/>
      <c r="NA266" s="128"/>
      <c r="NB266" s="128"/>
      <c r="NC266" s="128"/>
      <c r="ND266" s="128"/>
      <c r="NE266" s="128"/>
      <c r="NF266" s="128"/>
      <c r="NG266" s="128"/>
      <c r="NH266" s="128"/>
      <c r="NI266" s="128"/>
      <c r="NJ266" s="128"/>
      <c r="NK266" s="128"/>
      <c r="NL266" s="128"/>
      <c r="NM266" s="128"/>
      <c r="NN266" s="128"/>
      <c r="NO266" s="128"/>
      <c r="NP266" s="128"/>
      <c r="NQ266" s="128"/>
      <c r="NR266" s="128"/>
      <c r="NS266" s="128"/>
      <c r="NT266" s="128"/>
      <c r="NU266" s="128"/>
      <c r="NV266" s="128"/>
      <c r="NW266" s="128"/>
      <c r="NX266" s="128"/>
      <c r="NY266" s="128"/>
      <c r="NZ266" s="128"/>
      <c r="OA266" s="128"/>
      <c r="OB266" s="128"/>
      <c r="OC266" s="128"/>
      <c r="OD266" s="128"/>
      <c r="OE266" s="128"/>
      <c r="OF266" s="128"/>
      <c r="OG266" s="128"/>
      <c r="OH266" s="128"/>
      <c r="OI266" s="128"/>
      <c r="OJ266" s="128"/>
      <c r="OK266" s="128"/>
      <c r="OL266" s="128"/>
      <c r="OM266" s="128"/>
      <c r="ON266" s="128"/>
      <c r="OO266" s="128"/>
      <c r="OP266" s="128"/>
      <c r="OQ266" s="128"/>
      <c r="OR266" s="128"/>
      <c r="OS266" s="128"/>
      <c r="OT266" s="128"/>
      <c r="OU266" s="128"/>
      <c r="OV266" s="128"/>
      <c r="OW266" s="128"/>
      <c r="OX266" s="128"/>
      <c r="OY266" s="128"/>
      <c r="OZ266" s="128"/>
      <c r="PA266" s="128"/>
      <c r="PB266" s="128"/>
      <c r="PC266" s="128"/>
      <c r="PD266" s="128"/>
      <c r="PE266" s="128"/>
      <c r="PF266" s="128"/>
      <c r="PG266" s="128"/>
      <c r="PH266" s="128"/>
      <c r="PI266" s="128"/>
      <c r="PJ266" s="128"/>
      <c r="PK266" s="128"/>
      <c r="PL266" s="128"/>
      <c r="PM266" s="128"/>
      <c r="PN266" s="128"/>
      <c r="PO266" s="128"/>
      <c r="PP266" s="128"/>
      <c r="PQ266" s="128"/>
      <c r="PR266" s="128"/>
      <c r="PS266" s="128"/>
      <c r="PT266" s="128"/>
      <c r="PU266" s="128"/>
      <c r="PV266" s="128"/>
      <c r="PW266" s="128"/>
      <c r="PX266" s="128"/>
      <c r="PY266" s="128"/>
      <c r="PZ266" s="128"/>
      <c r="QA266" s="128"/>
      <c r="QB266" s="128"/>
      <c r="QC266" s="128"/>
      <c r="QD266" s="128"/>
      <c r="QE266" s="128"/>
      <c r="QF266" s="128"/>
      <c r="QG266" s="128"/>
      <c r="QH266" s="128"/>
      <c r="QI266" s="128"/>
      <c r="QJ266" s="128"/>
      <c r="QK266" s="128"/>
      <c r="QL266" s="128"/>
      <c r="QM266" s="128"/>
      <c r="QN266" s="128"/>
      <c r="QO266" s="128"/>
      <c r="QP266" s="128"/>
      <c r="QQ266" s="128"/>
      <c r="QR266" s="128"/>
      <c r="QS266" s="128"/>
      <c r="QT266" s="128"/>
      <c r="QU266" s="128"/>
      <c r="QV266" s="128"/>
      <c r="QW266" s="128"/>
      <c r="QX266" s="128"/>
      <c r="QY266" s="128"/>
      <c r="QZ266" s="128"/>
      <c r="RA266" s="128"/>
      <c r="RB266" s="128"/>
      <c r="RC266" s="128"/>
      <c r="RD266" s="128"/>
      <c r="RE266" s="128"/>
      <c r="RF266" s="128"/>
      <c r="RG266" s="128"/>
      <c r="RH266" s="128"/>
      <c r="RI266" s="128"/>
      <c r="RJ266" s="128"/>
      <c r="RK266" s="128"/>
      <c r="RL266" s="128"/>
      <c r="RM266" s="128"/>
      <c r="RN266" s="128"/>
      <c r="RO266" s="128"/>
      <c r="RP266" s="128"/>
      <c r="RQ266" s="128"/>
      <c r="RR266" s="128"/>
      <c r="RS266" s="128"/>
      <c r="RT266" s="128"/>
      <c r="RU266" s="128"/>
      <c r="RV266" s="128"/>
      <c r="RW266" s="128"/>
      <c r="RX266" s="128"/>
      <c r="RY266" s="128"/>
      <c r="RZ266" s="128"/>
      <c r="SA266" s="128"/>
      <c r="SB266" s="128"/>
      <c r="SC266" s="128"/>
      <c r="SD266" s="128"/>
      <c r="SE266" s="128"/>
      <c r="SF266" s="128"/>
      <c r="SG266" s="128"/>
      <c r="SH266" s="128"/>
      <c r="SI266" s="128"/>
      <c r="SJ266" s="128"/>
      <c r="SK266" s="128"/>
      <c r="SL266" s="128"/>
      <c r="SM266" s="128"/>
      <c r="SN266" s="128"/>
      <c r="SO266" s="128"/>
      <c r="SP266" s="128"/>
      <c r="SQ266" s="128"/>
      <c r="SR266" s="128"/>
      <c r="SS266" s="128"/>
      <c r="ST266" s="128"/>
      <c r="SU266" s="128"/>
      <c r="SV266" s="128"/>
      <c r="SW266" s="128"/>
      <c r="SX266" s="128"/>
      <c r="SY266" s="128"/>
      <c r="SZ266" s="128"/>
      <c r="TA266" s="128"/>
      <c r="TB266" s="128"/>
      <c r="TC266" s="128"/>
      <c r="TD266" s="128"/>
      <c r="TE266" s="128"/>
      <c r="TF266" s="128"/>
      <c r="TG266" s="128"/>
      <c r="TH266" s="128"/>
      <c r="TI266" s="128"/>
      <c r="TJ266" s="128"/>
      <c r="TK266" s="128"/>
      <c r="TL266" s="128"/>
      <c r="TM266" s="128"/>
      <c r="TN266" s="128"/>
      <c r="TO266" s="128"/>
      <c r="TP266" s="128"/>
      <c r="TQ266" s="128"/>
      <c r="TR266" s="128"/>
      <c r="TS266" s="128"/>
      <c r="TT266" s="128"/>
      <c r="TU266" s="128"/>
      <c r="TV266" s="128"/>
      <c r="TW266" s="128"/>
      <c r="TX266" s="128"/>
      <c r="TY266" s="128"/>
      <c r="TZ266" s="128"/>
      <c r="UA266" s="128"/>
      <c r="UB266" s="128"/>
      <c r="UC266" s="128"/>
      <c r="UD266" s="128"/>
      <c r="UE266" s="128"/>
      <c r="UF266" s="128"/>
      <c r="UG266" s="128"/>
      <c r="UH266" s="128"/>
      <c r="UI266" s="128"/>
      <c r="UJ266" s="128"/>
      <c r="UK266" s="128"/>
      <c r="UL266" s="128"/>
      <c r="UM266" s="128"/>
      <c r="UN266" s="128"/>
      <c r="UO266" s="128"/>
      <c r="UP266" s="128"/>
      <c r="UQ266" s="128"/>
      <c r="UR266" s="128"/>
      <c r="US266" s="128"/>
      <c r="UT266" s="128"/>
      <c r="UU266" s="128"/>
      <c r="UV266" s="128"/>
      <c r="UW266" s="128"/>
      <c r="UX266" s="128"/>
      <c r="UY266" s="128"/>
      <c r="UZ266" s="128"/>
      <c r="VA266" s="128"/>
      <c r="VB266" s="128"/>
    </row>
    <row r="267" spans="1:574" hidden="1" x14ac:dyDescent="0.25">
      <c r="A267" s="44"/>
      <c r="B267" s="74" t="s">
        <v>548</v>
      </c>
      <c r="C267" s="75" t="s">
        <v>476</v>
      </c>
      <c r="D267" s="76">
        <f>+'[5]Presupuesto 2020'!U267</f>
        <v>34817808194.029999</v>
      </c>
      <c r="E267" s="76">
        <f>+'[5]Programa I'!D267+'[5]Programa II'!D267+'[5]Programa III'!D267+'[5]Programa IV'!D267+'[5]Programa V'!D267</f>
        <v>75000000</v>
      </c>
      <c r="F267" s="89">
        <f t="shared" ref="F267:F274" si="241">SUM(D267:E267)</f>
        <v>34892808194.029999</v>
      </c>
      <c r="G267" s="89">
        <f>+'[5]Programa I'!F267+'[5]Programa II'!F267+'[5]Programa III'!F267+'[5]Programa IV'!F267+'[5]Programa V'!F267</f>
        <v>1178632530.1500001</v>
      </c>
      <c r="H267" s="89">
        <f>+'[5]Total Programa'!U266</f>
        <v>9307120153.6800003</v>
      </c>
      <c r="I267" s="89">
        <f t="shared" ref="I267:I274" si="242">+F267-H267</f>
        <v>25585688040.349998</v>
      </c>
      <c r="J267" s="90">
        <f t="shared" si="200"/>
        <v>0.73326537371467837</v>
      </c>
      <c r="L267" s="89">
        <f>+'[5]Programa I'!K267+'[5]Programa II'!K267+'[5]Programa III'!K267+'[5]Programa IV'!K267+'[5]Programa V'!K267</f>
        <v>1178632530.1500001</v>
      </c>
      <c r="M267" s="89">
        <f>+'[5]Programa I'!L267+'[5]Programa II'!L267+'[5]Programa III'!L267+'[5]Programa IV'!L267+'[5]Programa V'!L267</f>
        <v>8128487623.5299997</v>
      </c>
      <c r="N267" s="89">
        <f t="shared" ref="N267:N274" si="243">SUM(L267:M267)</f>
        <v>9307120153.6800003</v>
      </c>
      <c r="O267" s="89">
        <f t="shared" ref="O267:O274" si="244">+F267-N267</f>
        <v>25585688040.349998</v>
      </c>
      <c r="P267" s="47"/>
    </row>
    <row r="268" spans="1:574" hidden="1" x14ac:dyDescent="0.25">
      <c r="A268" s="44"/>
      <c r="B268" s="74" t="s">
        <v>549</v>
      </c>
      <c r="C268" s="91" t="s">
        <v>478</v>
      </c>
      <c r="D268" s="76">
        <f>+'[5]Presupuesto 2020'!U268</f>
        <v>28266072833.610001</v>
      </c>
      <c r="E268" s="76">
        <f>+'[5]Programa I'!D268+'[5]Programa II'!D268+'[5]Programa III'!D268+'[5]Programa IV'!D268+'[5]Programa V'!D268</f>
        <v>0</v>
      </c>
      <c r="F268" s="89">
        <f t="shared" si="241"/>
        <v>28266072833.610001</v>
      </c>
      <c r="G268" s="89">
        <f>+'[5]Programa I'!F268+'[5]Programa II'!F268+'[5]Programa III'!F268+'[5]Programa IV'!F268+'[5]Programa V'!F268</f>
        <v>3474049003.6999998</v>
      </c>
      <c r="H268" s="89">
        <f>+'[5]Total Programa'!U267</f>
        <v>12266331547.82</v>
      </c>
      <c r="I268" s="89">
        <f t="shared" si="242"/>
        <v>15999741285.790001</v>
      </c>
      <c r="J268" s="90">
        <f t="shared" si="200"/>
        <v>0.56604047474063601</v>
      </c>
      <c r="L268" s="89">
        <f>+'[5]Programa I'!K268+'[5]Programa II'!K268+'[5]Programa III'!K268+'[5]Programa IV'!K268+'[5]Programa V'!K268</f>
        <v>3474049003.6999998</v>
      </c>
      <c r="M268" s="89">
        <f>+'[5]Programa I'!L268+'[5]Programa II'!L268+'[5]Programa III'!L268+'[5]Programa IV'!L268+'[5]Programa V'!L268</f>
        <v>8792282544.1199989</v>
      </c>
      <c r="N268" s="89">
        <f t="shared" si="243"/>
        <v>12266331547.82</v>
      </c>
      <c r="O268" s="89">
        <f t="shared" si="244"/>
        <v>15999741285.790001</v>
      </c>
      <c r="P268" s="47"/>
    </row>
    <row r="269" spans="1:574" hidden="1" x14ac:dyDescent="0.25">
      <c r="A269" s="44"/>
      <c r="B269" s="74" t="s">
        <v>550</v>
      </c>
      <c r="C269" s="107" t="s">
        <v>480</v>
      </c>
      <c r="D269" s="76">
        <f>+'[5]Presupuesto 2020'!U269</f>
        <v>0</v>
      </c>
      <c r="E269" s="76">
        <f>+'[5]Programa I'!D269+'[5]Programa II'!D269+'[5]Programa III'!D269+'[5]Programa IV'!D269+'[5]Programa V'!D269</f>
        <v>0</v>
      </c>
      <c r="F269" s="89">
        <f t="shared" si="241"/>
        <v>0</v>
      </c>
      <c r="G269" s="89">
        <f>+'[5]Programa I'!F269+'[5]Programa II'!F269+'[5]Programa III'!F269+'[5]Programa IV'!F269+'[5]Programa V'!F269</f>
        <v>0</v>
      </c>
      <c r="H269" s="89">
        <f>+'[5]Total Programa'!U268</f>
        <v>0</v>
      </c>
      <c r="I269" s="89">
        <f t="shared" si="242"/>
        <v>0</v>
      </c>
      <c r="J269" s="90">
        <f t="shared" si="200"/>
        <v>0</v>
      </c>
      <c r="K269" s="44"/>
      <c r="L269" s="89">
        <f>+'[5]Programa I'!K269+'[5]Programa II'!K269+'[5]Programa III'!K269+'[5]Programa IV'!K269+'[5]Programa V'!K269</f>
        <v>0</v>
      </c>
      <c r="M269" s="89">
        <f>+'[5]Programa I'!L269+'[5]Programa II'!L269+'[5]Programa III'!L269+'[5]Programa IV'!L269+'[5]Programa V'!L269</f>
        <v>0</v>
      </c>
      <c r="N269" s="89">
        <f t="shared" si="243"/>
        <v>0</v>
      </c>
      <c r="O269" s="89">
        <f t="shared" si="244"/>
        <v>0</v>
      </c>
      <c r="P269" s="47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  <c r="DV269" s="44"/>
      <c r="DW269" s="44"/>
      <c r="DX269" s="44"/>
      <c r="DY269" s="44"/>
      <c r="DZ269" s="44"/>
      <c r="EA269" s="44"/>
      <c r="EB269" s="44"/>
      <c r="EC269" s="44"/>
      <c r="ED269" s="44"/>
      <c r="EE269" s="44"/>
      <c r="EF269" s="44"/>
      <c r="EG269" s="44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X269" s="44"/>
      <c r="EY269" s="44"/>
      <c r="EZ269" s="44"/>
      <c r="FA269" s="44"/>
      <c r="FB269" s="44"/>
      <c r="FC269" s="44"/>
      <c r="FD269" s="44"/>
      <c r="FE269" s="44"/>
      <c r="FF269" s="44"/>
      <c r="FG269" s="44"/>
      <c r="FH269" s="44"/>
      <c r="FI269" s="44"/>
      <c r="FJ269" s="44"/>
      <c r="FK269" s="44"/>
      <c r="FL269" s="44"/>
      <c r="FM269" s="44"/>
      <c r="FN269" s="44"/>
      <c r="FO269" s="44"/>
      <c r="FP269" s="44"/>
      <c r="FQ269" s="44"/>
      <c r="FR269" s="44"/>
      <c r="FS269" s="44"/>
      <c r="FT269" s="44"/>
      <c r="FU269" s="44"/>
      <c r="FV269" s="44"/>
      <c r="FW269" s="44"/>
      <c r="FX269" s="44"/>
      <c r="FY269" s="44"/>
      <c r="FZ269" s="44"/>
      <c r="GA269" s="44"/>
      <c r="GB269" s="44"/>
      <c r="GC269" s="44"/>
      <c r="GD269" s="44"/>
      <c r="GE269" s="44"/>
      <c r="GF269" s="44"/>
      <c r="GG269" s="44"/>
      <c r="GH269" s="44"/>
      <c r="GI269" s="44"/>
      <c r="GJ269" s="44"/>
      <c r="GK269" s="44"/>
      <c r="GL269" s="44"/>
      <c r="GM269" s="44"/>
      <c r="GN269" s="44"/>
      <c r="GO269" s="44"/>
      <c r="GP269" s="44"/>
      <c r="GQ269" s="44"/>
      <c r="GR269" s="44"/>
      <c r="GS269" s="44"/>
      <c r="GT269" s="44"/>
      <c r="GU269" s="44"/>
      <c r="GV269" s="44"/>
      <c r="GW269" s="44"/>
      <c r="GX269" s="44"/>
      <c r="GY269" s="44"/>
      <c r="GZ269" s="44"/>
      <c r="HA269" s="44"/>
      <c r="HB269" s="44"/>
      <c r="HC269" s="44"/>
      <c r="HD269" s="44"/>
      <c r="HE269" s="44"/>
      <c r="HF269" s="44"/>
      <c r="HG269" s="44"/>
      <c r="HH269" s="44"/>
      <c r="HI269" s="44"/>
      <c r="HJ269" s="44"/>
      <c r="HK269" s="44"/>
      <c r="HL269" s="44"/>
      <c r="HM269" s="44"/>
      <c r="HN269" s="44"/>
      <c r="HO269" s="44"/>
      <c r="HP269" s="44"/>
      <c r="HQ269" s="44"/>
      <c r="HR269" s="44"/>
      <c r="HS269" s="44"/>
      <c r="HT269" s="44"/>
      <c r="HU269" s="44"/>
      <c r="HV269" s="44"/>
      <c r="HW269" s="44"/>
      <c r="HX269" s="44"/>
      <c r="HY269" s="44"/>
      <c r="HZ269" s="44"/>
      <c r="IA269" s="44"/>
      <c r="IB269" s="44"/>
      <c r="IC269" s="44"/>
      <c r="ID269" s="44"/>
      <c r="IE269" s="44"/>
      <c r="IF269" s="44"/>
      <c r="IG269" s="44"/>
      <c r="IH269" s="44"/>
      <c r="II269" s="44"/>
      <c r="IJ269" s="44"/>
      <c r="IK269" s="44"/>
      <c r="IL269" s="44"/>
      <c r="IM269" s="44"/>
      <c r="IN269" s="44"/>
      <c r="IO269" s="44"/>
      <c r="IP269" s="44"/>
      <c r="IQ269" s="44"/>
      <c r="IR269" s="44"/>
      <c r="IS269" s="44"/>
      <c r="IT269" s="44"/>
      <c r="IU269" s="44"/>
      <c r="IV269" s="44"/>
      <c r="IW269" s="44"/>
      <c r="IX269" s="44"/>
      <c r="IY269" s="44"/>
      <c r="IZ269" s="44"/>
      <c r="JA269" s="44"/>
      <c r="JB269" s="44"/>
      <c r="JC269" s="44"/>
      <c r="JD269" s="44"/>
      <c r="JE269" s="44"/>
      <c r="JF269" s="44"/>
      <c r="JG269" s="44"/>
      <c r="JH269" s="44"/>
      <c r="JI269" s="44"/>
      <c r="JJ269" s="44"/>
      <c r="JK269" s="44"/>
      <c r="JL269" s="44"/>
      <c r="JM269" s="44"/>
      <c r="JN269" s="44"/>
      <c r="JO269" s="44"/>
      <c r="JP269" s="44"/>
      <c r="JQ269" s="44"/>
      <c r="JR269" s="44"/>
      <c r="JS269" s="44"/>
      <c r="JT269" s="44"/>
      <c r="JU269" s="44"/>
      <c r="JV269" s="44"/>
      <c r="JW269" s="44"/>
      <c r="JX269" s="44"/>
      <c r="JY269" s="44"/>
      <c r="JZ269" s="44"/>
      <c r="KA269" s="44"/>
      <c r="KB269" s="44"/>
      <c r="KC269" s="44"/>
      <c r="KD269" s="44"/>
      <c r="KE269" s="44"/>
      <c r="KF269" s="44"/>
      <c r="KG269" s="44"/>
      <c r="KH269" s="44"/>
      <c r="KI269" s="44"/>
      <c r="KJ269" s="44"/>
      <c r="KK269" s="44"/>
      <c r="KL269" s="44"/>
      <c r="KM269" s="44"/>
      <c r="KN269" s="44"/>
      <c r="KO269" s="44"/>
      <c r="KP269" s="44"/>
      <c r="KQ269" s="44"/>
      <c r="KR269" s="44"/>
      <c r="KS269" s="44"/>
      <c r="KT269" s="44"/>
      <c r="KU269" s="44"/>
      <c r="KV269" s="44"/>
      <c r="KW269" s="44"/>
      <c r="KX269" s="44"/>
      <c r="KY269" s="44"/>
      <c r="KZ269" s="44"/>
      <c r="LA269" s="44"/>
      <c r="LB269" s="44"/>
      <c r="LC269" s="44"/>
      <c r="LD269" s="44"/>
      <c r="LE269" s="44"/>
      <c r="LF269" s="44"/>
      <c r="LG269" s="44"/>
      <c r="LH269" s="44"/>
      <c r="LI269" s="44"/>
      <c r="LJ269" s="44"/>
      <c r="LK269" s="44"/>
      <c r="LL269" s="44"/>
      <c r="LM269" s="44"/>
      <c r="LN269" s="44"/>
      <c r="LO269" s="44"/>
      <c r="LP269" s="44"/>
      <c r="LQ269" s="44"/>
      <c r="LR269" s="44"/>
      <c r="LS269" s="44"/>
      <c r="LT269" s="44"/>
      <c r="LU269" s="44"/>
      <c r="LV269" s="44"/>
      <c r="LW269" s="44"/>
      <c r="LX269" s="44"/>
      <c r="LY269" s="44"/>
      <c r="LZ269" s="44"/>
      <c r="MA269" s="44"/>
      <c r="MB269" s="44"/>
      <c r="MC269" s="44"/>
      <c r="MD269" s="44"/>
      <c r="ME269" s="44"/>
      <c r="MF269" s="44"/>
      <c r="MG269" s="44"/>
      <c r="MH269" s="44"/>
      <c r="MI269" s="44"/>
      <c r="MJ269" s="44"/>
      <c r="MK269" s="44"/>
      <c r="ML269" s="44"/>
      <c r="MM269" s="44"/>
      <c r="MN269" s="44"/>
      <c r="MO269" s="44"/>
      <c r="MP269" s="44"/>
      <c r="MQ269" s="44"/>
      <c r="MR269" s="44"/>
      <c r="MS269" s="44"/>
      <c r="MT269" s="44"/>
      <c r="MU269" s="44"/>
      <c r="MV269" s="44"/>
      <c r="MW269" s="44"/>
      <c r="MX269" s="44"/>
      <c r="MY269" s="44"/>
      <c r="MZ269" s="44"/>
      <c r="NA269" s="44"/>
      <c r="NB269" s="44"/>
      <c r="NC269" s="44"/>
      <c r="ND269" s="44"/>
      <c r="NE269" s="44"/>
      <c r="NF269" s="44"/>
      <c r="NG269" s="44"/>
      <c r="NH269" s="44"/>
      <c r="NI269" s="44"/>
      <c r="NJ269" s="44"/>
      <c r="NK269" s="44"/>
      <c r="NL269" s="44"/>
      <c r="NM269" s="44"/>
      <c r="NN269" s="44"/>
      <c r="NO269" s="44"/>
      <c r="NP269" s="44"/>
      <c r="NQ269" s="44"/>
      <c r="NR269" s="44"/>
      <c r="NS269" s="44"/>
      <c r="NT269" s="44"/>
      <c r="NU269" s="44"/>
      <c r="NV269" s="44"/>
      <c r="NW269" s="44"/>
      <c r="NX269" s="44"/>
      <c r="NY269" s="44"/>
      <c r="NZ269" s="44"/>
      <c r="OA269" s="44"/>
      <c r="OB269" s="44"/>
      <c r="OC269" s="44"/>
      <c r="OD269" s="44"/>
      <c r="OE269" s="44"/>
      <c r="OF269" s="44"/>
      <c r="OG269" s="44"/>
      <c r="OH269" s="44"/>
      <c r="OI269" s="44"/>
      <c r="OJ269" s="44"/>
      <c r="OK269" s="44"/>
      <c r="OL269" s="44"/>
      <c r="OM269" s="44"/>
      <c r="ON269" s="44"/>
      <c r="OO269" s="44"/>
      <c r="OP269" s="44"/>
      <c r="OQ269" s="44"/>
      <c r="OR269" s="44"/>
      <c r="OS269" s="44"/>
      <c r="OT269" s="44"/>
      <c r="OU269" s="44"/>
      <c r="OV269" s="44"/>
      <c r="OW269" s="44"/>
      <c r="OX269" s="44"/>
      <c r="OY269" s="44"/>
      <c r="OZ269" s="44"/>
      <c r="PA269" s="44"/>
      <c r="PB269" s="44"/>
      <c r="PC269" s="44"/>
      <c r="PD269" s="44"/>
      <c r="PE269" s="44"/>
      <c r="PF269" s="44"/>
      <c r="PG269" s="44"/>
      <c r="PH269" s="44"/>
      <c r="PI269" s="44"/>
      <c r="PJ269" s="44"/>
      <c r="PK269" s="44"/>
      <c r="PL269" s="44"/>
      <c r="PM269" s="44"/>
      <c r="PN269" s="44"/>
      <c r="PO269" s="44"/>
      <c r="PP269" s="44"/>
      <c r="PQ269" s="44"/>
      <c r="PR269" s="44"/>
      <c r="PS269" s="44"/>
      <c r="PT269" s="44"/>
      <c r="PU269" s="44"/>
      <c r="PV269" s="44"/>
      <c r="PW269" s="44"/>
      <c r="PX269" s="44"/>
      <c r="PY269" s="44"/>
      <c r="PZ269" s="44"/>
      <c r="QA269" s="44"/>
      <c r="QB269" s="44"/>
      <c r="QC269" s="44"/>
      <c r="QD269" s="44"/>
      <c r="QE269" s="44"/>
      <c r="QF269" s="44"/>
      <c r="QG269" s="44"/>
      <c r="QH269" s="44"/>
      <c r="QI269" s="44"/>
      <c r="QJ269" s="44"/>
      <c r="QK269" s="44"/>
      <c r="QL269" s="44"/>
      <c r="QM269" s="44"/>
      <c r="QN269" s="44"/>
      <c r="QO269" s="44"/>
      <c r="QP269" s="44"/>
      <c r="QQ269" s="44"/>
      <c r="QR269" s="44"/>
      <c r="QS269" s="44"/>
      <c r="QT269" s="44"/>
      <c r="QU269" s="44"/>
      <c r="QV269" s="44"/>
      <c r="QW269" s="44"/>
      <c r="QX269" s="44"/>
      <c r="QY269" s="44"/>
      <c r="QZ269" s="44"/>
      <c r="RA269" s="44"/>
      <c r="RB269" s="44"/>
      <c r="RC269" s="44"/>
      <c r="RD269" s="44"/>
      <c r="RE269" s="44"/>
      <c r="RF269" s="44"/>
      <c r="RG269" s="44"/>
      <c r="RH269" s="44"/>
      <c r="RI269" s="44"/>
      <c r="RJ269" s="44"/>
      <c r="RK269" s="44"/>
      <c r="RL269" s="44"/>
      <c r="RM269" s="44"/>
      <c r="RN269" s="44"/>
      <c r="RO269" s="44"/>
      <c r="RP269" s="44"/>
      <c r="RQ269" s="44"/>
      <c r="RR269" s="44"/>
      <c r="RS269" s="44"/>
      <c r="RT269" s="44"/>
      <c r="RU269" s="44"/>
      <c r="RV269" s="44"/>
      <c r="RW269" s="44"/>
      <c r="RX269" s="44"/>
      <c r="RY269" s="44"/>
      <c r="RZ269" s="44"/>
      <c r="SA269" s="44"/>
      <c r="SB269" s="44"/>
      <c r="SC269" s="44"/>
      <c r="SD269" s="44"/>
      <c r="SE269" s="44"/>
      <c r="SF269" s="44"/>
      <c r="SG269" s="44"/>
      <c r="SH269" s="44"/>
      <c r="SI269" s="44"/>
      <c r="SJ269" s="44"/>
      <c r="SK269" s="44"/>
      <c r="SL269" s="44"/>
      <c r="SM269" s="44"/>
      <c r="SN269" s="44"/>
      <c r="SO269" s="44"/>
      <c r="SP269" s="44"/>
      <c r="SQ269" s="44"/>
      <c r="SR269" s="44"/>
      <c r="SS269" s="44"/>
      <c r="ST269" s="44"/>
      <c r="SU269" s="44"/>
      <c r="SV269" s="44"/>
      <c r="SW269" s="44"/>
      <c r="SX269" s="44"/>
      <c r="SY269" s="44"/>
      <c r="SZ269" s="44"/>
      <c r="TA269" s="44"/>
      <c r="TB269" s="44"/>
      <c r="TC269" s="44"/>
      <c r="TD269" s="44"/>
      <c r="TE269" s="44"/>
      <c r="TF269" s="44"/>
      <c r="TG269" s="44"/>
      <c r="TH269" s="44"/>
      <c r="TI269" s="44"/>
      <c r="TJ269" s="44"/>
      <c r="TK269" s="44"/>
      <c r="TL269" s="44"/>
      <c r="TM269" s="44"/>
      <c r="TN269" s="44"/>
      <c r="TO269" s="44"/>
      <c r="TP269" s="44"/>
      <c r="TQ269" s="44"/>
      <c r="TR269" s="44"/>
      <c r="TS269" s="44"/>
      <c r="TT269" s="44"/>
      <c r="TU269" s="44"/>
      <c r="TV269" s="44"/>
      <c r="TW269" s="44"/>
      <c r="TX269" s="44"/>
      <c r="TY269" s="44"/>
      <c r="TZ269" s="44"/>
      <c r="UA269" s="44"/>
      <c r="UB269" s="44"/>
      <c r="UC269" s="44"/>
      <c r="UD269" s="44"/>
      <c r="UE269" s="44"/>
      <c r="UF269" s="44"/>
      <c r="UG269" s="44"/>
      <c r="UH269" s="44"/>
      <c r="UI269" s="44"/>
      <c r="UJ269" s="44"/>
      <c r="UK269" s="44"/>
      <c r="UL269" s="44"/>
      <c r="UM269" s="44"/>
      <c r="UN269" s="44"/>
      <c r="UO269" s="44"/>
      <c r="UP269" s="44"/>
      <c r="UQ269" s="44"/>
      <c r="UR269" s="44"/>
      <c r="US269" s="44"/>
      <c r="UT269" s="44"/>
      <c r="UU269" s="44"/>
      <c r="UV269" s="44"/>
      <c r="UW269" s="44"/>
      <c r="UX269" s="44"/>
      <c r="UY269" s="44"/>
      <c r="UZ269" s="44"/>
      <c r="VA269" s="44"/>
      <c r="VB269" s="44"/>
    </row>
    <row r="270" spans="1:574" hidden="1" x14ac:dyDescent="0.25">
      <c r="A270" s="44"/>
      <c r="B270" s="74" t="s">
        <v>551</v>
      </c>
      <c r="C270" s="75" t="s">
        <v>482</v>
      </c>
      <c r="D270" s="76">
        <f>+'[5]Presupuesto 2020'!U270</f>
        <v>15826787625.889999</v>
      </c>
      <c r="E270" s="76">
        <f>+'[5]Programa I'!D270+'[5]Programa II'!D270+'[5]Programa III'!D270+'[5]Programa IV'!D270+'[5]Programa V'!D270</f>
        <v>0</v>
      </c>
      <c r="F270" s="89">
        <f t="shared" si="241"/>
        <v>15826787625.889999</v>
      </c>
      <c r="G270" s="89">
        <f>+'[5]Programa I'!F270+'[5]Programa II'!F270+'[5]Programa III'!F270+'[5]Programa IV'!F270+'[5]Programa V'!F270</f>
        <v>604408561.19000006</v>
      </c>
      <c r="H270" s="89">
        <f>+'[5]Total Programa'!U269</f>
        <v>3239629879</v>
      </c>
      <c r="I270" s="89">
        <f t="shared" si="242"/>
        <v>12587157746.889999</v>
      </c>
      <c r="J270" s="90">
        <f t="shared" si="200"/>
        <v>0.79530717441987386</v>
      </c>
      <c r="L270" s="89">
        <f>+'[5]Programa I'!K270+'[5]Programa II'!K270+'[5]Programa III'!K270+'[5]Programa IV'!K270+'[5]Programa V'!K270</f>
        <v>604408561.19000006</v>
      </c>
      <c r="M270" s="89">
        <f>+'[5]Programa I'!L270+'[5]Programa II'!L270+'[5]Programa III'!L270+'[5]Programa IV'!L270+'[5]Programa V'!L270</f>
        <v>2635221317.8099999</v>
      </c>
      <c r="N270" s="89">
        <f t="shared" si="243"/>
        <v>3239629879</v>
      </c>
      <c r="O270" s="89">
        <f t="shared" si="244"/>
        <v>12587157746.889999</v>
      </c>
      <c r="P270" s="47"/>
    </row>
    <row r="271" spans="1:574" hidden="1" x14ac:dyDescent="0.25">
      <c r="A271" s="44"/>
      <c r="B271" s="74" t="s">
        <v>552</v>
      </c>
      <c r="C271" s="104" t="s">
        <v>484</v>
      </c>
      <c r="D271" s="76">
        <f>+'[5]Presupuesto 2020'!U271</f>
        <v>2054594238.75</v>
      </c>
      <c r="E271" s="76">
        <f>+'[5]Programa I'!D271+'[5]Programa II'!D271+'[5]Programa III'!D271+'[5]Programa IV'!D271+'[5]Programa V'!D271</f>
        <v>0</v>
      </c>
      <c r="F271" s="89">
        <f t="shared" si="241"/>
        <v>2054594238.75</v>
      </c>
      <c r="G271" s="89">
        <f>+'[5]Programa I'!F271+'[5]Programa II'!F271+'[5]Programa III'!F271+'[5]Programa IV'!F271+'[5]Programa V'!F271</f>
        <v>66815000</v>
      </c>
      <c r="H271" s="89">
        <f>+'[5]Total Programa'!U270</f>
        <v>681119793.10000002</v>
      </c>
      <c r="I271" s="89">
        <f t="shared" si="242"/>
        <v>1373474445.6500001</v>
      </c>
      <c r="J271" s="90">
        <f t="shared" si="200"/>
        <v>0.66848938819453319</v>
      </c>
      <c r="L271" s="89">
        <f>+'[5]Programa I'!K271+'[5]Programa II'!K271+'[5]Programa III'!K271+'[5]Programa IV'!K271+'[5]Programa V'!K271</f>
        <v>66815000</v>
      </c>
      <c r="M271" s="89">
        <f>+'[5]Programa I'!L271+'[5]Programa II'!L271+'[5]Programa III'!L271+'[5]Programa IV'!L271+'[5]Programa V'!L271</f>
        <v>614304793.10000002</v>
      </c>
      <c r="N271" s="89">
        <f t="shared" si="243"/>
        <v>681119793.10000002</v>
      </c>
      <c r="O271" s="89">
        <f t="shared" si="244"/>
        <v>1373474445.6500001</v>
      </c>
      <c r="P271" s="47"/>
    </row>
    <row r="272" spans="1:574" hidden="1" x14ac:dyDescent="0.25">
      <c r="A272" s="44"/>
      <c r="B272" s="74" t="s">
        <v>553</v>
      </c>
      <c r="C272" s="109" t="s">
        <v>492</v>
      </c>
      <c r="D272" s="76">
        <f>+'[5]Presupuesto 2020'!U272</f>
        <v>0</v>
      </c>
      <c r="E272" s="76">
        <f>+'[5]Programa I'!D272+'[5]Programa II'!D272+'[5]Programa III'!D272+'[5]Programa IV'!D272+'[5]Programa V'!D272</f>
        <v>0</v>
      </c>
      <c r="F272" s="89">
        <f t="shared" si="241"/>
        <v>0</v>
      </c>
      <c r="G272" s="89">
        <f>+'[5]Programa I'!F272+'[5]Programa II'!F272+'[5]Programa III'!F272+'[5]Programa IV'!F272+'[5]Programa V'!F272</f>
        <v>0</v>
      </c>
      <c r="H272" s="89">
        <f>+'[5]Total Programa'!U271</f>
        <v>0</v>
      </c>
      <c r="I272" s="89">
        <f t="shared" si="242"/>
        <v>0</v>
      </c>
      <c r="J272" s="90">
        <f t="shared" ref="J272:J279" si="245">IF(F272=0,0,+I272/F272)</f>
        <v>0</v>
      </c>
      <c r="K272" s="44"/>
      <c r="L272" s="89">
        <f>+'[5]Programa I'!K272+'[5]Programa II'!K272+'[5]Programa III'!K272+'[5]Programa IV'!K272+'[5]Programa V'!K272</f>
        <v>0</v>
      </c>
      <c r="M272" s="89">
        <f>+'[5]Programa I'!L272+'[5]Programa II'!L272+'[5]Programa III'!L272+'[5]Programa IV'!L272+'[5]Programa V'!L272</f>
        <v>0</v>
      </c>
      <c r="N272" s="89">
        <f t="shared" si="243"/>
        <v>0</v>
      </c>
      <c r="O272" s="89">
        <f t="shared" si="244"/>
        <v>0</v>
      </c>
      <c r="P272" s="47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  <c r="DZ272" s="44"/>
      <c r="EA272" s="44"/>
      <c r="EB272" s="44"/>
      <c r="EC272" s="44"/>
      <c r="ED272" s="44"/>
      <c r="EE272" s="44"/>
      <c r="EF272" s="44"/>
      <c r="EG272" s="44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X272" s="44"/>
      <c r="EY272" s="44"/>
      <c r="EZ272" s="44"/>
      <c r="FA272" s="44"/>
      <c r="FB272" s="44"/>
      <c r="FC272" s="44"/>
      <c r="FD272" s="44"/>
      <c r="FE272" s="44"/>
      <c r="FF272" s="44"/>
      <c r="FG272" s="44"/>
      <c r="FH272" s="44"/>
      <c r="FI272" s="44"/>
      <c r="FJ272" s="44"/>
      <c r="FK272" s="44"/>
      <c r="FL272" s="44"/>
      <c r="FM272" s="44"/>
      <c r="FN272" s="44"/>
      <c r="FO272" s="44"/>
      <c r="FP272" s="44"/>
      <c r="FQ272" s="44"/>
      <c r="FR272" s="44"/>
      <c r="FS272" s="44"/>
      <c r="FT272" s="44"/>
      <c r="FU272" s="44"/>
      <c r="FV272" s="44"/>
      <c r="FW272" s="44"/>
      <c r="FX272" s="44"/>
      <c r="FY272" s="44"/>
      <c r="FZ272" s="44"/>
      <c r="GA272" s="44"/>
      <c r="GB272" s="44"/>
      <c r="GC272" s="44"/>
      <c r="GD272" s="44"/>
      <c r="GE272" s="44"/>
      <c r="GF272" s="44"/>
      <c r="GG272" s="44"/>
      <c r="GH272" s="44"/>
      <c r="GI272" s="44"/>
      <c r="GJ272" s="44"/>
      <c r="GK272" s="44"/>
      <c r="GL272" s="44"/>
      <c r="GM272" s="44"/>
      <c r="GN272" s="44"/>
      <c r="GO272" s="44"/>
      <c r="GP272" s="44"/>
      <c r="GQ272" s="44"/>
      <c r="GR272" s="44"/>
      <c r="GS272" s="44"/>
      <c r="GT272" s="44"/>
      <c r="GU272" s="44"/>
      <c r="GV272" s="44"/>
      <c r="GW272" s="44"/>
      <c r="GX272" s="44"/>
      <c r="GY272" s="44"/>
      <c r="GZ272" s="44"/>
      <c r="HA272" s="44"/>
      <c r="HB272" s="44"/>
      <c r="HC272" s="44"/>
      <c r="HD272" s="44"/>
      <c r="HE272" s="44"/>
      <c r="HF272" s="44"/>
      <c r="HG272" s="44"/>
      <c r="HH272" s="44"/>
      <c r="HI272" s="44"/>
      <c r="HJ272" s="44"/>
      <c r="HK272" s="44"/>
      <c r="HL272" s="44"/>
      <c r="HM272" s="44"/>
      <c r="HN272" s="44"/>
      <c r="HO272" s="44"/>
      <c r="HP272" s="44"/>
      <c r="HQ272" s="44"/>
      <c r="HR272" s="44"/>
      <c r="HS272" s="44"/>
      <c r="HT272" s="44"/>
      <c r="HU272" s="44"/>
      <c r="HV272" s="44"/>
      <c r="HW272" s="44"/>
      <c r="HX272" s="44"/>
      <c r="HY272" s="44"/>
      <c r="HZ272" s="44"/>
      <c r="IA272" s="44"/>
      <c r="IB272" s="44"/>
      <c r="IC272" s="44"/>
      <c r="ID272" s="44"/>
      <c r="IE272" s="44"/>
      <c r="IF272" s="44"/>
      <c r="IG272" s="44"/>
      <c r="IH272" s="44"/>
      <c r="II272" s="44"/>
      <c r="IJ272" s="44"/>
      <c r="IK272" s="44"/>
      <c r="IL272" s="44"/>
      <c r="IM272" s="44"/>
      <c r="IN272" s="44"/>
      <c r="IO272" s="44"/>
      <c r="IP272" s="44"/>
      <c r="IQ272" s="44"/>
      <c r="IR272" s="44"/>
      <c r="IS272" s="44"/>
      <c r="IT272" s="44"/>
      <c r="IU272" s="44"/>
      <c r="IV272" s="44"/>
      <c r="IW272" s="44"/>
      <c r="IX272" s="44"/>
      <c r="IY272" s="44"/>
      <c r="IZ272" s="44"/>
      <c r="JA272" s="44"/>
      <c r="JB272" s="44"/>
      <c r="JC272" s="44"/>
      <c r="JD272" s="44"/>
      <c r="JE272" s="44"/>
      <c r="JF272" s="44"/>
      <c r="JG272" s="44"/>
      <c r="JH272" s="44"/>
      <c r="JI272" s="44"/>
      <c r="JJ272" s="44"/>
      <c r="JK272" s="44"/>
      <c r="JL272" s="44"/>
      <c r="JM272" s="44"/>
      <c r="JN272" s="44"/>
      <c r="JO272" s="44"/>
      <c r="JP272" s="44"/>
      <c r="JQ272" s="44"/>
      <c r="JR272" s="44"/>
      <c r="JS272" s="44"/>
      <c r="JT272" s="44"/>
      <c r="JU272" s="44"/>
      <c r="JV272" s="44"/>
      <c r="JW272" s="44"/>
      <c r="JX272" s="44"/>
      <c r="JY272" s="44"/>
      <c r="JZ272" s="44"/>
      <c r="KA272" s="44"/>
      <c r="KB272" s="44"/>
      <c r="KC272" s="44"/>
      <c r="KD272" s="44"/>
      <c r="KE272" s="44"/>
      <c r="KF272" s="44"/>
      <c r="KG272" s="44"/>
      <c r="KH272" s="44"/>
      <c r="KI272" s="44"/>
      <c r="KJ272" s="44"/>
      <c r="KK272" s="44"/>
      <c r="KL272" s="44"/>
      <c r="KM272" s="44"/>
      <c r="KN272" s="44"/>
      <c r="KO272" s="44"/>
      <c r="KP272" s="44"/>
      <c r="KQ272" s="44"/>
      <c r="KR272" s="44"/>
      <c r="KS272" s="44"/>
      <c r="KT272" s="44"/>
      <c r="KU272" s="44"/>
      <c r="KV272" s="44"/>
      <c r="KW272" s="44"/>
      <c r="KX272" s="44"/>
      <c r="KY272" s="44"/>
      <c r="KZ272" s="44"/>
      <c r="LA272" s="44"/>
      <c r="LB272" s="44"/>
      <c r="LC272" s="44"/>
      <c r="LD272" s="44"/>
      <c r="LE272" s="44"/>
      <c r="LF272" s="44"/>
      <c r="LG272" s="44"/>
      <c r="LH272" s="44"/>
      <c r="LI272" s="44"/>
      <c r="LJ272" s="44"/>
      <c r="LK272" s="44"/>
      <c r="LL272" s="44"/>
      <c r="LM272" s="44"/>
      <c r="LN272" s="44"/>
      <c r="LO272" s="44"/>
      <c r="LP272" s="44"/>
      <c r="LQ272" s="44"/>
      <c r="LR272" s="44"/>
      <c r="LS272" s="44"/>
      <c r="LT272" s="44"/>
      <c r="LU272" s="44"/>
      <c r="LV272" s="44"/>
      <c r="LW272" s="44"/>
      <c r="LX272" s="44"/>
      <c r="LY272" s="44"/>
      <c r="LZ272" s="44"/>
      <c r="MA272" s="44"/>
      <c r="MB272" s="44"/>
      <c r="MC272" s="44"/>
      <c r="MD272" s="44"/>
      <c r="ME272" s="44"/>
      <c r="MF272" s="44"/>
      <c r="MG272" s="44"/>
      <c r="MH272" s="44"/>
      <c r="MI272" s="44"/>
      <c r="MJ272" s="44"/>
      <c r="MK272" s="44"/>
      <c r="ML272" s="44"/>
      <c r="MM272" s="44"/>
      <c r="MN272" s="44"/>
      <c r="MO272" s="44"/>
      <c r="MP272" s="44"/>
      <c r="MQ272" s="44"/>
      <c r="MR272" s="44"/>
      <c r="MS272" s="44"/>
      <c r="MT272" s="44"/>
      <c r="MU272" s="44"/>
      <c r="MV272" s="44"/>
      <c r="MW272" s="44"/>
      <c r="MX272" s="44"/>
      <c r="MY272" s="44"/>
      <c r="MZ272" s="44"/>
      <c r="NA272" s="44"/>
      <c r="NB272" s="44"/>
      <c r="NC272" s="44"/>
      <c r="ND272" s="44"/>
      <c r="NE272" s="44"/>
      <c r="NF272" s="44"/>
      <c r="NG272" s="44"/>
      <c r="NH272" s="44"/>
      <c r="NI272" s="44"/>
      <c r="NJ272" s="44"/>
      <c r="NK272" s="44"/>
      <c r="NL272" s="44"/>
      <c r="NM272" s="44"/>
      <c r="NN272" s="44"/>
      <c r="NO272" s="44"/>
      <c r="NP272" s="44"/>
      <c r="NQ272" s="44"/>
      <c r="NR272" s="44"/>
      <c r="NS272" s="44"/>
      <c r="NT272" s="44"/>
      <c r="NU272" s="44"/>
      <c r="NV272" s="44"/>
      <c r="NW272" s="44"/>
      <c r="NX272" s="44"/>
      <c r="NY272" s="44"/>
      <c r="NZ272" s="44"/>
      <c r="OA272" s="44"/>
      <c r="OB272" s="44"/>
      <c r="OC272" s="44"/>
      <c r="OD272" s="44"/>
      <c r="OE272" s="44"/>
      <c r="OF272" s="44"/>
      <c r="OG272" s="44"/>
      <c r="OH272" s="44"/>
      <c r="OI272" s="44"/>
      <c r="OJ272" s="44"/>
      <c r="OK272" s="44"/>
      <c r="OL272" s="44"/>
      <c r="OM272" s="44"/>
      <c r="ON272" s="44"/>
      <c r="OO272" s="44"/>
      <c r="OP272" s="44"/>
      <c r="OQ272" s="44"/>
      <c r="OR272" s="44"/>
      <c r="OS272" s="44"/>
      <c r="OT272" s="44"/>
      <c r="OU272" s="44"/>
      <c r="OV272" s="44"/>
      <c r="OW272" s="44"/>
      <c r="OX272" s="44"/>
      <c r="OY272" s="44"/>
      <c r="OZ272" s="44"/>
      <c r="PA272" s="44"/>
      <c r="PB272" s="44"/>
      <c r="PC272" s="44"/>
      <c r="PD272" s="44"/>
      <c r="PE272" s="44"/>
      <c r="PF272" s="44"/>
      <c r="PG272" s="44"/>
      <c r="PH272" s="44"/>
      <c r="PI272" s="44"/>
      <c r="PJ272" s="44"/>
      <c r="PK272" s="44"/>
      <c r="PL272" s="44"/>
      <c r="PM272" s="44"/>
      <c r="PN272" s="44"/>
      <c r="PO272" s="44"/>
      <c r="PP272" s="44"/>
      <c r="PQ272" s="44"/>
      <c r="PR272" s="44"/>
      <c r="PS272" s="44"/>
      <c r="PT272" s="44"/>
      <c r="PU272" s="44"/>
      <c r="PV272" s="44"/>
      <c r="PW272" s="44"/>
      <c r="PX272" s="44"/>
      <c r="PY272" s="44"/>
      <c r="PZ272" s="44"/>
      <c r="QA272" s="44"/>
      <c r="QB272" s="44"/>
      <c r="QC272" s="44"/>
      <c r="QD272" s="44"/>
      <c r="QE272" s="44"/>
      <c r="QF272" s="44"/>
      <c r="QG272" s="44"/>
      <c r="QH272" s="44"/>
      <c r="QI272" s="44"/>
      <c r="QJ272" s="44"/>
      <c r="QK272" s="44"/>
      <c r="QL272" s="44"/>
      <c r="QM272" s="44"/>
      <c r="QN272" s="44"/>
      <c r="QO272" s="44"/>
      <c r="QP272" s="44"/>
      <c r="QQ272" s="44"/>
      <c r="QR272" s="44"/>
      <c r="QS272" s="44"/>
      <c r="QT272" s="44"/>
      <c r="QU272" s="44"/>
      <c r="QV272" s="44"/>
      <c r="QW272" s="44"/>
      <c r="QX272" s="44"/>
      <c r="QY272" s="44"/>
      <c r="QZ272" s="44"/>
      <c r="RA272" s="44"/>
      <c r="RB272" s="44"/>
      <c r="RC272" s="44"/>
      <c r="RD272" s="44"/>
      <c r="RE272" s="44"/>
      <c r="RF272" s="44"/>
      <c r="RG272" s="44"/>
      <c r="RH272" s="44"/>
      <c r="RI272" s="44"/>
      <c r="RJ272" s="44"/>
      <c r="RK272" s="44"/>
      <c r="RL272" s="44"/>
      <c r="RM272" s="44"/>
      <c r="RN272" s="44"/>
      <c r="RO272" s="44"/>
      <c r="RP272" s="44"/>
      <c r="RQ272" s="44"/>
      <c r="RR272" s="44"/>
      <c r="RS272" s="44"/>
      <c r="RT272" s="44"/>
      <c r="RU272" s="44"/>
      <c r="RV272" s="44"/>
      <c r="RW272" s="44"/>
      <c r="RX272" s="44"/>
      <c r="RY272" s="44"/>
      <c r="RZ272" s="44"/>
      <c r="SA272" s="44"/>
      <c r="SB272" s="44"/>
      <c r="SC272" s="44"/>
      <c r="SD272" s="44"/>
      <c r="SE272" s="44"/>
      <c r="SF272" s="44"/>
      <c r="SG272" s="44"/>
      <c r="SH272" s="44"/>
      <c r="SI272" s="44"/>
      <c r="SJ272" s="44"/>
      <c r="SK272" s="44"/>
      <c r="SL272" s="44"/>
      <c r="SM272" s="44"/>
      <c r="SN272" s="44"/>
      <c r="SO272" s="44"/>
      <c r="SP272" s="44"/>
      <c r="SQ272" s="44"/>
      <c r="SR272" s="44"/>
      <c r="SS272" s="44"/>
      <c r="ST272" s="44"/>
      <c r="SU272" s="44"/>
      <c r="SV272" s="44"/>
      <c r="SW272" s="44"/>
      <c r="SX272" s="44"/>
      <c r="SY272" s="44"/>
      <c r="SZ272" s="44"/>
      <c r="TA272" s="44"/>
      <c r="TB272" s="44"/>
      <c r="TC272" s="44"/>
      <c r="TD272" s="44"/>
      <c r="TE272" s="44"/>
      <c r="TF272" s="44"/>
      <c r="TG272" s="44"/>
      <c r="TH272" s="44"/>
      <c r="TI272" s="44"/>
      <c r="TJ272" s="44"/>
      <c r="TK272" s="44"/>
      <c r="TL272" s="44"/>
      <c r="TM272" s="44"/>
      <c r="TN272" s="44"/>
      <c r="TO272" s="44"/>
      <c r="TP272" s="44"/>
      <c r="TQ272" s="44"/>
      <c r="TR272" s="44"/>
      <c r="TS272" s="44"/>
      <c r="TT272" s="44"/>
      <c r="TU272" s="44"/>
      <c r="TV272" s="44"/>
      <c r="TW272" s="44"/>
      <c r="TX272" s="44"/>
      <c r="TY272" s="44"/>
      <c r="TZ272" s="44"/>
      <c r="UA272" s="44"/>
      <c r="UB272" s="44"/>
      <c r="UC272" s="44"/>
      <c r="UD272" s="44"/>
      <c r="UE272" s="44"/>
      <c r="UF272" s="44"/>
      <c r="UG272" s="44"/>
      <c r="UH272" s="44"/>
      <c r="UI272" s="44"/>
      <c r="UJ272" s="44"/>
      <c r="UK272" s="44"/>
      <c r="UL272" s="44"/>
      <c r="UM272" s="44"/>
      <c r="UN272" s="44"/>
      <c r="UO272" s="44"/>
      <c r="UP272" s="44"/>
      <c r="UQ272" s="44"/>
      <c r="UR272" s="44"/>
      <c r="US272" s="44"/>
      <c r="UT272" s="44"/>
      <c r="UU272" s="44"/>
      <c r="UV272" s="44"/>
      <c r="UW272" s="44"/>
      <c r="UX272" s="44"/>
      <c r="UY272" s="44"/>
      <c r="UZ272" s="44"/>
      <c r="VA272" s="44"/>
      <c r="VB272" s="44"/>
    </row>
    <row r="273" spans="1:574" hidden="1" x14ac:dyDescent="0.25">
      <c r="A273" s="44"/>
      <c r="B273" s="74" t="s">
        <v>554</v>
      </c>
      <c r="C273" s="109" t="s">
        <v>488</v>
      </c>
      <c r="D273" s="76">
        <f>+'[5]Presupuesto 2020'!U273</f>
        <v>0</v>
      </c>
      <c r="E273" s="76">
        <f>+'[5]Programa I'!D273+'[5]Programa II'!D273+'[5]Programa III'!D273+'[5]Programa IV'!D273+'[5]Programa V'!D273</f>
        <v>0</v>
      </c>
      <c r="F273" s="89">
        <f t="shared" si="241"/>
        <v>0</v>
      </c>
      <c r="G273" s="89">
        <f>+'[5]Programa I'!F273+'[5]Programa II'!F273+'[5]Programa III'!F273+'[5]Programa IV'!F273+'[5]Programa V'!F273</f>
        <v>0</v>
      </c>
      <c r="H273" s="89">
        <f>+'[5]Total Programa'!U272</f>
        <v>0</v>
      </c>
      <c r="I273" s="89">
        <f t="shared" si="242"/>
        <v>0</v>
      </c>
      <c r="J273" s="90">
        <f t="shared" si="245"/>
        <v>0</v>
      </c>
      <c r="K273" s="44"/>
      <c r="L273" s="89">
        <f>+'[5]Programa I'!K273+'[5]Programa II'!K273+'[5]Programa III'!K273+'[5]Programa IV'!K273+'[5]Programa V'!K273</f>
        <v>0</v>
      </c>
      <c r="M273" s="89">
        <f>+'[5]Programa I'!L273+'[5]Programa II'!L273+'[5]Programa III'!L273+'[5]Programa IV'!L273+'[5]Programa V'!L273</f>
        <v>0</v>
      </c>
      <c r="N273" s="89">
        <f t="shared" si="243"/>
        <v>0</v>
      </c>
      <c r="O273" s="89">
        <f t="shared" si="244"/>
        <v>0</v>
      </c>
      <c r="P273" s="47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  <c r="DU273" s="44"/>
      <c r="DV273" s="44"/>
      <c r="DW273" s="44"/>
      <c r="DX273" s="44"/>
      <c r="DY273" s="44"/>
      <c r="DZ273" s="44"/>
      <c r="EA273" s="44"/>
      <c r="EB273" s="44"/>
      <c r="EC273" s="44"/>
      <c r="ED273" s="44"/>
      <c r="EE273" s="44"/>
      <c r="EF273" s="44"/>
      <c r="EG273" s="44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X273" s="44"/>
      <c r="EY273" s="44"/>
      <c r="EZ273" s="44"/>
      <c r="FA273" s="44"/>
      <c r="FB273" s="44"/>
      <c r="FC273" s="44"/>
      <c r="FD273" s="44"/>
      <c r="FE273" s="44"/>
      <c r="FF273" s="44"/>
      <c r="FG273" s="44"/>
      <c r="FH273" s="44"/>
      <c r="FI273" s="44"/>
      <c r="FJ273" s="44"/>
      <c r="FK273" s="44"/>
      <c r="FL273" s="44"/>
      <c r="FM273" s="44"/>
      <c r="FN273" s="44"/>
      <c r="FO273" s="44"/>
      <c r="FP273" s="44"/>
      <c r="FQ273" s="44"/>
      <c r="FR273" s="44"/>
      <c r="FS273" s="44"/>
      <c r="FT273" s="44"/>
      <c r="FU273" s="44"/>
      <c r="FV273" s="44"/>
      <c r="FW273" s="44"/>
      <c r="FX273" s="44"/>
      <c r="FY273" s="44"/>
      <c r="FZ273" s="44"/>
      <c r="GA273" s="44"/>
      <c r="GB273" s="44"/>
      <c r="GC273" s="44"/>
      <c r="GD273" s="44"/>
      <c r="GE273" s="44"/>
      <c r="GF273" s="44"/>
      <c r="GG273" s="44"/>
      <c r="GH273" s="44"/>
      <c r="GI273" s="44"/>
      <c r="GJ273" s="44"/>
      <c r="GK273" s="44"/>
      <c r="GL273" s="44"/>
      <c r="GM273" s="44"/>
      <c r="GN273" s="44"/>
      <c r="GO273" s="44"/>
      <c r="GP273" s="44"/>
      <c r="GQ273" s="44"/>
      <c r="GR273" s="44"/>
      <c r="GS273" s="44"/>
      <c r="GT273" s="44"/>
      <c r="GU273" s="44"/>
      <c r="GV273" s="44"/>
      <c r="GW273" s="44"/>
      <c r="GX273" s="44"/>
      <c r="GY273" s="44"/>
      <c r="GZ273" s="44"/>
      <c r="HA273" s="44"/>
      <c r="HB273" s="44"/>
      <c r="HC273" s="44"/>
      <c r="HD273" s="44"/>
      <c r="HE273" s="44"/>
      <c r="HF273" s="44"/>
      <c r="HG273" s="44"/>
      <c r="HH273" s="44"/>
      <c r="HI273" s="44"/>
      <c r="HJ273" s="44"/>
      <c r="HK273" s="44"/>
      <c r="HL273" s="44"/>
      <c r="HM273" s="44"/>
      <c r="HN273" s="44"/>
      <c r="HO273" s="44"/>
      <c r="HP273" s="44"/>
      <c r="HQ273" s="44"/>
      <c r="HR273" s="44"/>
      <c r="HS273" s="44"/>
      <c r="HT273" s="44"/>
      <c r="HU273" s="44"/>
      <c r="HV273" s="44"/>
      <c r="HW273" s="44"/>
      <c r="HX273" s="44"/>
      <c r="HY273" s="44"/>
      <c r="HZ273" s="44"/>
      <c r="IA273" s="44"/>
      <c r="IB273" s="44"/>
      <c r="IC273" s="44"/>
      <c r="ID273" s="44"/>
      <c r="IE273" s="44"/>
      <c r="IF273" s="44"/>
      <c r="IG273" s="44"/>
      <c r="IH273" s="44"/>
      <c r="II273" s="44"/>
      <c r="IJ273" s="44"/>
      <c r="IK273" s="44"/>
      <c r="IL273" s="44"/>
      <c r="IM273" s="44"/>
      <c r="IN273" s="44"/>
      <c r="IO273" s="44"/>
      <c r="IP273" s="44"/>
      <c r="IQ273" s="44"/>
      <c r="IR273" s="44"/>
      <c r="IS273" s="44"/>
      <c r="IT273" s="44"/>
      <c r="IU273" s="44"/>
      <c r="IV273" s="44"/>
      <c r="IW273" s="44"/>
      <c r="IX273" s="44"/>
      <c r="IY273" s="44"/>
      <c r="IZ273" s="44"/>
      <c r="JA273" s="44"/>
      <c r="JB273" s="44"/>
      <c r="JC273" s="44"/>
      <c r="JD273" s="44"/>
      <c r="JE273" s="44"/>
      <c r="JF273" s="44"/>
      <c r="JG273" s="44"/>
      <c r="JH273" s="44"/>
      <c r="JI273" s="44"/>
      <c r="JJ273" s="44"/>
      <c r="JK273" s="44"/>
      <c r="JL273" s="44"/>
      <c r="JM273" s="44"/>
      <c r="JN273" s="44"/>
      <c r="JO273" s="44"/>
      <c r="JP273" s="44"/>
      <c r="JQ273" s="44"/>
      <c r="JR273" s="44"/>
      <c r="JS273" s="44"/>
      <c r="JT273" s="44"/>
      <c r="JU273" s="44"/>
      <c r="JV273" s="44"/>
      <c r="JW273" s="44"/>
      <c r="JX273" s="44"/>
      <c r="JY273" s="44"/>
      <c r="JZ273" s="44"/>
      <c r="KA273" s="44"/>
      <c r="KB273" s="44"/>
      <c r="KC273" s="44"/>
      <c r="KD273" s="44"/>
      <c r="KE273" s="44"/>
      <c r="KF273" s="44"/>
      <c r="KG273" s="44"/>
      <c r="KH273" s="44"/>
      <c r="KI273" s="44"/>
      <c r="KJ273" s="44"/>
      <c r="KK273" s="44"/>
      <c r="KL273" s="44"/>
      <c r="KM273" s="44"/>
      <c r="KN273" s="44"/>
      <c r="KO273" s="44"/>
      <c r="KP273" s="44"/>
      <c r="KQ273" s="44"/>
      <c r="KR273" s="44"/>
      <c r="KS273" s="44"/>
      <c r="KT273" s="44"/>
      <c r="KU273" s="44"/>
      <c r="KV273" s="44"/>
      <c r="KW273" s="44"/>
      <c r="KX273" s="44"/>
      <c r="KY273" s="44"/>
      <c r="KZ273" s="44"/>
      <c r="LA273" s="44"/>
      <c r="LB273" s="44"/>
      <c r="LC273" s="44"/>
      <c r="LD273" s="44"/>
      <c r="LE273" s="44"/>
      <c r="LF273" s="44"/>
      <c r="LG273" s="44"/>
      <c r="LH273" s="44"/>
      <c r="LI273" s="44"/>
      <c r="LJ273" s="44"/>
      <c r="LK273" s="44"/>
      <c r="LL273" s="44"/>
      <c r="LM273" s="44"/>
      <c r="LN273" s="44"/>
      <c r="LO273" s="44"/>
      <c r="LP273" s="44"/>
      <c r="LQ273" s="44"/>
      <c r="LR273" s="44"/>
      <c r="LS273" s="44"/>
      <c r="LT273" s="44"/>
      <c r="LU273" s="44"/>
      <c r="LV273" s="44"/>
      <c r="LW273" s="44"/>
      <c r="LX273" s="44"/>
      <c r="LY273" s="44"/>
      <c r="LZ273" s="44"/>
      <c r="MA273" s="44"/>
      <c r="MB273" s="44"/>
      <c r="MC273" s="44"/>
      <c r="MD273" s="44"/>
      <c r="ME273" s="44"/>
      <c r="MF273" s="44"/>
      <c r="MG273" s="44"/>
      <c r="MH273" s="44"/>
      <c r="MI273" s="44"/>
      <c r="MJ273" s="44"/>
      <c r="MK273" s="44"/>
      <c r="ML273" s="44"/>
      <c r="MM273" s="44"/>
      <c r="MN273" s="44"/>
      <c r="MO273" s="44"/>
      <c r="MP273" s="44"/>
      <c r="MQ273" s="44"/>
      <c r="MR273" s="44"/>
      <c r="MS273" s="44"/>
      <c r="MT273" s="44"/>
      <c r="MU273" s="44"/>
      <c r="MV273" s="44"/>
      <c r="MW273" s="44"/>
      <c r="MX273" s="44"/>
      <c r="MY273" s="44"/>
      <c r="MZ273" s="44"/>
      <c r="NA273" s="44"/>
      <c r="NB273" s="44"/>
      <c r="NC273" s="44"/>
      <c r="ND273" s="44"/>
      <c r="NE273" s="44"/>
      <c r="NF273" s="44"/>
      <c r="NG273" s="44"/>
      <c r="NH273" s="44"/>
      <c r="NI273" s="44"/>
      <c r="NJ273" s="44"/>
      <c r="NK273" s="44"/>
      <c r="NL273" s="44"/>
      <c r="NM273" s="44"/>
      <c r="NN273" s="44"/>
      <c r="NO273" s="44"/>
      <c r="NP273" s="44"/>
      <c r="NQ273" s="44"/>
      <c r="NR273" s="44"/>
      <c r="NS273" s="44"/>
      <c r="NT273" s="44"/>
      <c r="NU273" s="44"/>
      <c r="NV273" s="44"/>
      <c r="NW273" s="44"/>
      <c r="NX273" s="44"/>
      <c r="NY273" s="44"/>
      <c r="NZ273" s="44"/>
      <c r="OA273" s="44"/>
      <c r="OB273" s="44"/>
      <c r="OC273" s="44"/>
      <c r="OD273" s="44"/>
      <c r="OE273" s="44"/>
      <c r="OF273" s="44"/>
      <c r="OG273" s="44"/>
      <c r="OH273" s="44"/>
      <c r="OI273" s="44"/>
      <c r="OJ273" s="44"/>
      <c r="OK273" s="44"/>
      <c r="OL273" s="44"/>
      <c r="OM273" s="44"/>
      <c r="ON273" s="44"/>
      <c r="OO273" s="44"/>
      <c r="OP273" s="44"/>
      <c r="OQ273" s="44"/>
      <c r="OR273" s="44"/>
      <c r="OS273" s="44"/>
      <c r="OT273" s="44"/>
      <c r="OU273" s="44"/>
      <c r="OV273" s="44"/>
      <c r="OW273" s="44"/>
      <c r="OX273" s="44"/>
      <c r="OY273" s="44"/>
      <c r="OZ273" s="44"/>
      <c r="PA273" s="44"/>
      <c r="PB273" s="44"/>
      <c r="PC273" s="44"/>
      <c r="PD273" s="44"/>
      <c r="PE273" s="44"/>
      <c r="PF273" s="44"/>
      <c r="PG273" s="44"/>
      <c r="PH273" s="44"/>
      <c r="PI273" s="44"/>
      <c r="PJ273" s="44"/>
      <c r="PK273" s="44"/>
      <c r="PL273" s="44"/>
      <c r="PM273" s="44"/>
      <c r="PN273" s="44"/>
      <c r="PO273" s="44"/>
      <c r="PP273" s="44"/>
      <c r="PQ273" s="44"/>
      <c r="PR273" s="44"/>
      <c r="PS273" s="44"/>
      <c r="PT273" s="44"/>
      <c r="PU273" s="44"/>
      <c r="PV273" s="44"/>
      <c r="PW273" s="44"/>
      <c r="PX273" s="44"/>
      <c r="PY273" s="44"/>
      <c r="PZ273" s="44"/>
      <c r="QA273" s="44"/>
      <c r="QB273" s="44"/>
      <c r="QC273" s="44"/>
      <c r="QD273" s="44"/>
      <c r="QE273" s="44"/>
      <c r="QF273" s="44"/>
      <c r="QG273" s="44"/>
      <c r="QH273" s="44"/>
      <c r="QI273" s="44"/>
      <c r="QJ273" s="44"/>
      <c r="QK273" s="44"/>
      <c r="QL273" s="44"/>
      <c r="QM273" s="44"/>
      <c r="QN273" s="44"/>
      <c r="QO273" s="44"/>
      <c r="QP273" s="44"/>
      <c r="QQ273" s="44"/>
      <c r="QR273" s="44"/>
      <c r="QS273" s="44"/>
      <c r="QT273" s="44"/>
      <c r="QU273" s="44"/>
      <c r="QV273" s="44"/>
      <c r="QW273" s="44"/>
      <c r="QX273" s="44"/>
      <c r="QY273" s="44"/>
      <c r="QZ273" s="44"/>
      <c r="RA273" s="44"/>
      <c r="RB273" s="44"/>
      <c r="RC273" s="44"/>
      <c r="RD273" s="44"/>
      <c r="RE273" s="44"/>
      <c r="RF273" s="44"/>
      <c r="RG273" s="44"/>
      <c r="RH273" s="44"/>
      <c r="RI273" s="44"/>
      <c r="RJ273" s="44"/>
      <c r="RK273" s="44"/>
      <c r="RL273" s="44"/>
      <c r="RM273" s="44"/>
      <c r="RN273" s="44"/>
      <c r="RO273" s="44"/>
      <c r="RP273" s="44"/>
      <c r="RQ273" s="44"/>
      <c r="RR273" s="44"/>
      <c r="RS273" s="44"/>
      <c r="RT273" s="44"/>
      <c r="RU273" s="44"/>
      <c r="RV273" s="44"/>
      <c r="RW273" s="44"/>
      <c r="RX273" s="44"/>
      <c r="RY273" s="44"/>
      <c r="RZ273" s="44"/>
      <c r="SA273" s="44"/>
      <c r="SB273" s="44"/>
      <c r="SC273" s="44"/>
      <c r="SD273" s="44"/>
      <c r="SE273" s="44"/>
      <c r="SF273" s="44"/>
      <c r="SG273" s="44"/>
      <c r="SH273" s="44"/>
      <c r="SI273" s="44"/>
      <c r="SJ273" s="44"/>
      <c r="SK273" s="44"/>
      <c r="SL273" s="44"/>
      <c r="SM273" s="44"/>
      <c r="SN273" s="44"/>
      <c r="SO273" s="44"/>
      <c r="SP273" s="44"/>
      <c r="SQ273" s="44"/>
      <c r="SR273" s="44"/>
      <c r="SS273" s="44"/>
      <c r="ST273" s="44"/>
      <c r="SU273" s="44"/>
      <c r="SV273" s="44"/>
      <c r="SW273" s="44"/>
      <c r="SX273" s="44"/>
      <c r="SY273" s="44"/>
      <c r="SZ273" s="44"/>
      <c r="TA273" s="44"/>
      <c r="TB273" s="44"/>
      <c r="TC273" s="44"/>
      <c r="TD273" s="44"/>
      <c r="TE273" s="44"/>
      <c r="TF273" s="44"/>
      <c r="TG273" s="44"/>
      <c r="TH273" s="44"/>
      <c r="TI273" s="44"/>
      <c r="TJ273" s="44"/>
      <c r="TK273" s="44"/>
      <c r="TL273" s="44"/>
      <c r="TM273" s="44"/>
      <c r="TN273" s="44"/>
      <c r="TO273" s="44"/>
      <c r="TP273" s="44"/>
      <c r="TQ273" s="44"/>
      <c r="TR273" s="44"/>
      <c r="TS273" s="44"/>
      <c r="TT273" s="44"/>
      <c r="TU273" s="44"/>
      <c r="TV273" s="44"/>
      <c r="TW273" s="44"/>
      <c r="TX273" s="44"/>
      <c r="TY273" s="44"/>
      <c r="TZ273" s="44"/>
      <c r="UA273" s="44"/>
      <c r="UB273" s="44"/>
      <c r="UC273" s="44"/>
      <c r="UD273" s="44"/>
      <c r="UE273" s="44"/>
      <c r="UF273" s="44"/>
      <c r="UG273" s="44"/>
      <c r="UH273" s="44"/>
      <c r="UI273" s="44"/>
      <c r="UJ273" s="44"/>
      <c r="UK273" s="44"/>
      <c r="UL273" s="44"/>
      <c r="UM273" s="44"/>
      <c r="UN273" s="44"/>
      <c r="UO273" s="44"/>
      <c r="UP273" s="44"/>
      <c r="UQ273" s="44"/>
      <c r="UR273" s="44"/>
      <c r="US273" s="44"/>
      <c r="UT273" s="44"/>
      <c r="UU273" s="44"/>
      <c r="UV273" s="44"/>
      <c r="UW273" s="44"/>
      <c r="UX273" s="44"/>
      <c r="UY273" s="44"/>
      <c r="UZ273" s="44"/>
      <c r="VA273" s="44"/>
      <c r="VB273" s="44"/>
    </row>
    <row r="274" spans="1:574" hidden="1" x14ac:dyDescent="0.25">
      <c r="A274" s="44"/>
      <c r="B274" s="74" t="s">
        <v>555</v>
      </c>
      <c r="C274" s="109" t="s">
        <v>490</v>
      </c>
      <c r="D274" s="76">
        <f>+'[5]Presupuesto 2020'!U274</f>
        <v>0</v>
      </c>
      <c r="E274" s="76">
        <f>+'[5]Programa I'!D274+'[5]Programa II'!D274+'[5]Programa III'!D274+'[5]Programa IV'!D274+'[5]Programa V'!D274</f>
        <v>0</v>
      </c>
      <c r="F274" s="89">
        <f t="shared" si="241"/>
        <v>0</v>
      </c>
      <c r="G274" s="89">
        <f>+'[5]Programa I'!F274+'[5]Programa II'!F274+'[5]Programa III'!F274+'[5]Programa IV'!F274+'[5]Programa V'!F274</f>
        <v>0</v>
      </c>
      <c r="H274" s="89">
        <f>+'[5]Total Programa'!U273</f>
        <v>0</v>
      </c>
      <c r="I274" s="89">
        <f t="shared" si="242"/>
        <v>0</v>
      </c>
      <c r="J274" s="90">
        <f t="shared" si="245"/>
        <v>0</v>
      </c>
      <c r="K274" s="44"/>
      <c r="L274" s="89">
        <f>+'[5]Programa I'!K274+'[5]Programa II'!K274+'[5]Programa III'!K274+'[5]Programa IV'!K274+'[5]Programa V'!K274</f>
        <v>0</v>
      </c>
      <c r="M274" s="89">
        <f>+'[5]Programa I'!L274+'[5]Programa II'!L274+'[5]Programa III'!L274+'[5]Programa IV'!L274+'[5]Programa V'!L274</f>
        <v>0</v>
      </c>
      <c r="N274" s="89">
        <f t="shared" si="243"/>
        <v>0</v>
      </c>
      <c r="O274" s="89">
        <f t="shared" si="244"/>
        <v>0</v>
      </c>
      <c r="P274" s="47"/>
      <c r="CJ274" s="44"/>
      <c r="CK274" s="44"/>
      <c r="CL274" s="44"/>
      <c r="CM274" s="44"/>
      <c r="CN274" s="44"/>
      <c r="CO274" s="44"/>
      <c r="CP274" s="44"/>
      <c r="CQ274" s="44"/>
      <c r="CR274" s="44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  <c r="DU274" s="44"/>
      <c r="DV274" s="44"/>
      <c r="DW274" s="44"/>
      <c r="DX274" s="44"/>
      <c r="DY274" s="44"/>
      <c r="DZ274" s="44"/>
      <c r="EA274" s="44"/>
      <c r="EB274" s="44"/>
      <c r="EC274" s="44"/>
      <c r="ED274" s="44"/>
      <c r="EE274" s="44"/>
      <c r="EF274" s="44"/>
      <c r="EG274" s="44"/>
      <c r="EH274" s="44"/>
      <c r="EI274" s="44"/>
      <c r="EJ274" s="44"/>
      <c r="EK274" s="44"/>
      <c r="EL274" s="44"/>
      <c r="EM274" s="44"/>
      <c r="EN274" s="44"/>
      <c r="EO274" s="44"/>
      <c r="EP274" s="44"/>
      <c r="EQ274" s="44"/>
      <c r="ER274" s="44"/>
      <c r="ES274" s="44"/>
      <c r="ET274" s="44"/>
      <c r="EU274" s="44"/>
      <c r="EV274" s="44"/>
      <c r="EW274" s="44"/>
      <c r="EX274" s="44"/>
      <c r="EY274" s="44"/>
      <c r="EZ274" s="44"/>
      <c r="FA274" s="44"/>
      <c r="FB274" s="44"/>
      <c r="FC274" s="44"/>
      <c r="FD274" s="44"/>
      <c r="FE274" s="44"/>
      <c r="FF274" s="44"/>
      <c r="FG274" s="44"/>
      <c r="FH274" s="44"/>
      <c r="FI274" s="44"/>
      <c r="FJ274" s="44"/>
      <c r="FK274" s="44"/>
      <c r="FL274" s="44"/>
      <c r="FM274" s="44"/>
      <c r="FN274" s="44"/>
      <c r="FO274" s="44"/>
      <c r="FP274" s="44"/>
      <c r="FQ274" s="44"/>
      <c r="FR274" s="44"/>
      <c r="FS274" s="44"/>
      <c r="FT274" s="44"/>
      <c r="FU274" s="44"/>
      <c r="FV274" s="44"/>
      <c r="FW274" s="44"/>
      <c r="FX274" s="44"/>
      <c r="FY274" s="44"/>
      <c r="FZ274" s="44"/>
      <c r="GA274" s="44"/>
      <c r="GB274" s="44"/>
      <c r="GC274" s="44"/>
      <c r="GD274" s="44"/>
      <c r="GE274" s="44"/>
      <c r="GF274" s="44"/>
      <c r="GG274" s="44"/>
      <c r="GH274" s="44"/>
      <c r="GI274" s="44"/>
      <c r="GJ274" s="44"/>
      <c r="GK274" s="44"/>
      <c r="GL274" s="44"/>
      <c r="GM274" s="44"/>
      <c r="GN274" s="44"/>
      <c r="GO274" s="44"/>
      <c r="GP274" s="44"/>
      <c r="GQ274" s="44"/>
      <c r="GR274" s="44"/>
      <c r="GS274" s="44"/>
      <c r="GT274" s="44"/>
      <c r="GU274" s="44"/>
      <c r="GV274" s="44"/>
      <c r="GW274" s="44"/>
      <c r="GX274" s="44"/>
      <c r="GY274" s="44"/>
      <c r="GZ274" s="44"/>
      <c r="HA274" s="44"/>
      <c r="HB274" s="44"/>
      <c r="HC274" s="44"/>
      <c r="HD274" s="44"/>
      <c r="HE274" s="44"/>
      <c r="HF274" s="44"/>
      <c r="HG274" s="44"/>
      <c r="HH274" s="44"/>
      <c r="HI274" s="44"/>
      <c r="HJ274" s="44"/>
      <c r="HK274" s="44"/>
      <c r="HL274" s="44"/>
      <c r="HM274" s="44"/>
      <c r="HN274" s="44"/>
      <c r="HO274" s="44"/>
      <c r="HP274" s="44"/>
      <c r="HQ274" s="44"/>
      <c r="HR274" s="44"/>
      <c r="HS274" s="44"/>
      <c r="HT274" s="44"/>
      <c r="HU274" s="44"/>
      <c r="HV274" s="44"/>
      <c r="HW274" s="44"/>
      <c r="HX274" s="44"/>
      <c r="HY274" s="44"/>
      <c r="HZ274" s="44"/>
      <c r="IA274" s="44"/>
      <c r="IB274" s="44"/>
      <c r="IC274" s="44"/>
      <c r="ID274" s="44"/>
      <c r="IE274" s="44"/>
      <c r="IF274" s="44"/>
      <c r="IG274" s="44"/>
      <c r="IH274" s="44"/>
      <c r="II274" s="44"/>
      <c r="IJ274" s="44"/>
      <c r="IK274" s="44"/>
      <c r="IL274" s="44"/>
      <c r="IM274" s="44"/>
      <c r="IN274" s="44"/>
      <c r="IO274" s="44"/>
      <c r="IP274" s="44"/>
      <c r="IQ274" s="44"/>
      <c r="IR274" s="44"/>
      <c r="IS274" s="44"/>
      <c r="IT274" s="44"/>
      <c r="IU274" s="44"/>
      <c r="IV274" s="44"/>
      <c r="IW274" s="44"/>
      <c r="IX274" s="44"/>
      <c r="IY274" s="44"/>
      <c r="IZ274" s="44"/>
      <c r="JA274" s="44"/>
      <c r="JB274" s="44"/>
      <c r="JC274" s="44"/>
      <c r="JD274" s="44"/>
      <c r="JE274" s="44"/>
      <c r="JF274" s="44"/>
      <c r="JG274" s="44"/>
      <c r="JH274" s="44"/>
      <c r="JI274" s="44"/>
      <c r="JJ274" s="44"/>
      <c r="JK274" s="44"/>
      <c r="JL274" s="44"/>
      <c r="JM274" s="44"/>
      <c r="JN274" s="44"/>
      <c r="JO274" s="44"/>
      <c r="JP274" s="44"/>
      <c r="JQ274" s="44"/>
      <c r="JR274" s="44"/>
      <c r="JS274" s="44"/>
      <c r="JT274" s="44"/>
      <c r="JU274" s="44"/>
      <c r="JV274" s="44"/>
      <c r="JW274" s="44"/>
      <c r="JX274" s="44"/>
      <c r="JY274" s="44"/>
      <c r="JZ274" s="44"/>
      <c r="KA274" s="44"/>
      <c r="KB274" s="44"/>
      <c r="KC274" s="44"/>
      <c r="KD274" s="44"/>
      <c r="KE274" s="44"/>
      <c r="KF274" s="44"/>
      <c r="KG274" s="44"/>
      <c r="KH274" s="44"/>
      <c r="KI274" s="44"/>
      <c r="KJ274" s="44"/>
      <c r="KK274" s="44"/>
      <c r="KL274" s="44"/>
      <c r="KM274" s="44"/>
      <c r="KN274" s="44"/>
      <c r="KO274" s="44"/>
      <c r="KP274" s="44"/>
      <c r="KQ274" s="44"/>
      <c r="KR274" s="44"/>
      <c r="KS274" s="44"/>
      <c r="KT274" s="44"/>
      <c r="KU274" s="44"/>
      <c r="KV274" s="44"/>
      <c r="KW274" s="44"/>
      <c r="KX274" s="44"/>
      <c r="KY274" s="44"/>
      <c r="KZ274" s="44"/>
      <c r="LA274" s="44"/>
      <c r="LB274" s="44"/>
      <c r="LC274" s="44"/>
      <c r="LD274" s="44"/>
      <c r="LE274" s="44"/>
      <c r="LF274" s="44"/>
      <c r="LG274" s="44"/>
      <c r="LH274" s="44"/>
      <c r="LI274" s="44"/>
      <c r="LJ274" s="44"/>
      <c r="LK274" s="44"/>
      <c r="LL274" s="44"/>
      <c r="LM274" s="44"/>
      <c r="LN274" s="44"/>
      <c r="LO274" s="44"/>
      <c r="LP274" s="44"/>
      <c r="LQ274" s="44"/>
      <c r="LR274" s="44"/>
      <c r="LS274" s="44"/>
      <c r="LT274" s="44"/>
      <c r="LU274" s="44"/>
      <c r="LV274" s="44"/>
      <c r="LW274" s="44"/>
      <c r="LX274" s="44"/>
      <c r="LY274" s="44"/>
      <c r="LZ274" s="44"/>
      <c r="MA274" s="44"/>
      <c r="MB274" s="44"/>
      <c r="MC274" s="44"/>
      <c r="MD274" s="44"/>
      <c r="ME274" s="44"/>
      <c r="MF274" s="44"/>
      <c r="MG274" s="44"/>
      <c r="MH274" s="44"/>
      <c r="MI274" s="44"/>
      <c r="MJ274" s="44"/>
      <c r="MK274" s="44"/>
      <c r="ML274" s="44"/>
      <c r="MM274" s="44"/>
      <c r="MN274" s="44"/>
      <c r="MO274" s="44"/>
      <c r="MP274" s="44"/>
      <c r="MQ274" s="44"/>
      <c r="MR274" s="44"/>
      <c r="MS274" s="44"/>
      <c r="MT274" s="44"/>
      <c r="MU274" s="44"/>
      <c r="MV274" s="44"/>
      <c r="MW274" s="44"/>
      <c r="MX274" s="44"/>
      <c r="MY274" s="44"/>
      <c r="MZ274" s="44"/>
      <c r="NA274" s="44"/>
      <c r="NB274" s="44"/>
      <c r="NC274" s="44"/>
      <c r="ND274" s="44"/>
      <c r="NE274" s="44"/>
      <c r="NF274" s="44"/>
      <c r="NG274" s="44"/>
      <c r="NH274" s="44"/>
      <c r="NI274" s="44"/>
      <c r="NJ274" s="44"/>
      <c r="NK274" s="44"/>
      <c r="NL274" s="44"/>
      <c r="NM274" s="44"/>
      <c r="NN274" s="44"/>
      <c r="NO274" s="44"/>
      <c r="NP274" s="44"/>
      <c r="NQ274" s="44"/>
      <c r="NR274" s="44"/>
      <c r="NS274" s="44"/>
      <c r="NT274" s="44"/>
      <c r="NU274" s="44"/>
      <c r="NV274" s="44"/>
      <c r="NW274" s="44"/>
      <c r="NX274" s="44"/>
      <c r="NY274" s="44"/>
      <c r="NZ274" s="44"/>
      <c r="OA274" s="44"/>
      <c r="OB274" s="44"/>
      <c r="OC274" s="44"/>
      <c r="OD274" s="44"/>
      <c r="OE274" s="44"/>
      <c r="OF274" s="44"/>
      <c r="OG274" s="44"/>
      <c r="OH274" s="44"/>
      <c r="OI274" s="44"/>
      <c r="OJ274" s="44"/>
      <c r="OK274" s="44"/>
      <c r="OL274" s="44"/>
      <c r="OM274" s="44"/>
      <c r="ON274" s="44"/>
      <c r="OO274" s="44"/>
      <c r="OP274" s="44"/>
      <c r="OQ274" s="44"/>
      <c r="OR274" s="44"/>
      <c r="OS274" s="44"/>
      <c r="OT274" s="44"/>
      <c r="OU274" s="44"/>
      <c r="OV274" s="44"/>
      <c r="OW274" s="44"/>
      <c r="OX274" s="44"/>
      <c r="OY274" s="44"/>
      <c r="OZ274" s="44"/>
      <c r="PA274" s="44"/>
      <c r="PB274" s="44"/>
      <c r="PC274" s="44"/>
      <c r="PD274" s="44"/>
      <c r="PE274" s="44"/>
      <c r="PF274" s="44"/>
      <c r="PG274" s="44"/>
      <c r="PH274" s="44"/>
      <c r="PI274" s="44"/>
      <c r="PJ274" s="44"/>
      <c r="PK274" s="44"/>
      <c r="PL274" s="44"/>
      <c r="PM274" s="44"/>
      <c r="PN274" s="44"/>
      <c r="PO274" s="44"/>
      <c r="PP274" s="44"/>
      <c r="PQ274" s="44"/>
      <c r="PR274" s="44"/>
      <c r="PS274" s="44"/>
      <c r="PT274" s="44"/>
      <c r="PU274" s="44"/>
      <c r="PV274" s="44"/>
      <c r="PW274" s="44"/>
      <c r="PX274" s="44"/>
      <c r="PY274" s="44"/>
      <c r="PZ274" s="44"/>
      <c r="QA274" s="44"/>
      <c r="QB274" s="44"/>
      <c r="QC274" s="44"/>
      <c r="QD274" s="44"/>
      <c r="QE274" s="44"/>
      <c r="QF274" s="44"/>
      <c r="QG274" s="44"/>
      <c r="QH274" s="44"/>
      <c r="QI274" s="44"/>
      <c r="QJ274" s="44"/>
      <c r="QK274" s="44"/>
      <c r="QL274" s="44"/>
      <c r="QM274" s="44"/>
      <c r="QN274" s="44"/>
      <c r="QO274" s="44"/>
      <c r="QP274" s="44"/>
      <c r="QQ274" s="44"/>
      <c r="QR274" s="44"/>
      <c r="QS274" s="44"/>
      <c r="QT274" s="44"/>
      <c r="QU274" s="44"/>
      <c r="QV274" s="44"/>
      <c r="QW274" s="44"/>
      <c r="QX274" s="44"/>
      <c r="QY274" s="44"/>
      <c r="QZ274" s="44"/>
      <c r="RA274" s="44"/>
      <c r="RB274" s="44"/>
      <c r="RC274" s="44"/>
      <c r="RD274" s="44"/>
      <c r="RE274" s="44"/>
      <c r="RF274" s="44"/>
      <c r="RG274" s="44"/>
      <c r="RH274" s="44"/>
      <c r="RI274" s="44"/>
      <c r="RJ274" s="44"/>
      <c r="RK274" s="44"/>
      <c r="RL274" s="44"/>
      <c r="RM274" s="44"/>
      <c r="RN274" s="44"/>
      <c r="RO274" s="44"/>
      <c r="RP274" s="44"/>
      <c r="RQ274" s="44"/>
      <c r="RR274" s="44"/>
      <c r="RS274" s="44"/>
      <c r="RT274" s="44"/>
      <c r="RU274" s="44"/>
      <c r="RV274" s="44"/>
      <c r="RW274" s="44"/>
      <c r="RX274" s="44"/>
      <c r="RY274" s="44"/>
      <c r="RZ274" s="44"/>
      <c r="SA274" s="44"/>
      <c r="SB274" s="44"/>
      <c r="SC274" s="44"/>
      <c r="SD274" s="44"/>
      <c r="SE274" s="44"/>
      <c r="SF274" s="44"/>
      <c r="SG274" s="44"/>
      <c r="SH274" s="44"/>
      <c r="SI274" s="44"/>
      <c r="SJ274" s="44"/>
      <c r="SK274" s="44"/>
      <c r="SL274" s="44"/>
      <c r="SM274" s="44"/>
      <c r="SN274" s="44"/>
      <c r="SO274" s="44"/>
      <c r="SP274" s="44"/>
      <c r="SQ274" s="44"/>
      <c r="SR274" s="44"/>
      <c r="SS274" s="44"/>
      <c r="ST274" s="44"/>
      <c r="SU274" s="44"/>
      <c r="SV274" s="44"/>
      <c r="SW274" s="44"/>
      <c r="SX274" s="44"/>
      <c r="SY274" s="44"/>
      <c r="SZ274" s="44"/>
      <c r="TA274" s="44"/>
      <c r="TB274" s="44"/>
      <c r="TC274" s="44"/>
      <c r="TD274" s="44"/>
      <c r="TE274" s="44"/>
      <c r="TF274" s="44"/>
      <c r="TG274" s="44"/>
      <c r="TH274" s="44"/>
      <c r="TI274" s="44"/>
      <c r="TJ274" s="44"/>
      <c r="TK274" s="44"/>
      <c r="TL274" s="44"/>
      <c r="TM274" s="44"/>
      <c r="TN274" s="44"/>
      <c r="TO274" s="44"/>
      <c r="TP274" s="44"/>
      <c r="TQ274" s="44"/>
      <c r="TR274" s="44"/>
      <c r="TS274" s="44"/>
      <c r="TT274" s="44"/>
      <c r="TU274" s="44"/>
      <c r="TV274" s="44"/>
      <c r="TW274" s="44"/>
      <c r="TX274" s="44"/>
      <c r="TY274" s="44"/>
      <c r="TZ274" s="44"/>
      <c r="UA274" s="44"/>
      <c r="UB274" s="44"/>
      <c r="UC274" s="44"/>
      <c r="UD274" s="44"/>
      <c r="UE274" s="44"/>
      <c r="UF274" s="44"/>
      <c r="UG274" s="44"/>
      <c r="UH274" s="44"/>
      <c r="UI274" s="44"/>
      <c r="UJ274" s="44"/>
      <c r="UK274" s="44"/>
      <c r="UL274" s="44"/>
      <c r="UM274" s="44"/>
      <c r="UN274" s="44"/>
      <c r="UO274" s="44"/>
      <c r="UP274" s="44"/>
      <c r="UQ274" s="44"/>
      <c r="UR274" s="44"/>
      <c r="US274" s="44"/>
      <c r="UT274" s="44"/>
      <c r="UU274" s="44"/>
      <c r="UV274" s="44"/>
      <c r="UW274" s="44"/>
      <c r="UX274" s="44"/>
      <c r="UY274" s="44"/>
      <c r="UZ274" s="44"/>
      <c r="VA274" s="44"/>
      <c r="VB274" s="44"/>
    </row>
    <row r="275" spans="1:574" s="50" customFormat="1" x14ac:dyDescent="0.25">
      <c r="A275" s="130"/>
      <c r="B275" s="65">
        <v>9</v>
      </c>
      <c r="C275" s="135" t="s">
        <v>556</v>
      </c>
      <c r="D275" s="67">
        <f>+D276</f>
        <v>10028011253.020424</v>
      </c>
      <c r="E275" s="67">
        <f>+E276</f>
        <v>-1352208170.0799999</v>
      </c>
      <c r="F275" s="140">
        <f t="shared" ref="F275:O275" si="246">+F276</f>
        <v>8675803082.9404221</v>
      </c>
      <c r="G275" s="140">
        <f t="shared" si="246"/>
        <v>0</v>
      </c>
      <c r="H275" s="140">
        <f t="shared" si="246"/>
        <v>0</v>
      </c>
      <c r="I275" s="67">
        <f t="shared" si="246"/>
        <v>8675803082.9404221</v>
      </c>
      <c r="J275" s="88">
        <f t="shared" si="245"/>
        <v>1</v>
      </c>
      <c r="K275" s="79"/>
      <c r="L275" s="67">
        <f t="shared" si="246"/>
        <v>0</v>
      </c>
      <c r="M275" s="67">
        <f t="shared" si="246"/>
        <v>0</v>
      </c>
      <c r="N275" s="67">
        <f t="shared" si="246"/>
        <v>0</v>
      </c>
      <c r="O275" s="67">
        <f t="shared" si="246"/>
        <v>8675803082.9404221</v>
      </c>
      <c r="P275" s="47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  <c r="GG275" s="128"/>
      <c r="GH275" s="128"/>
      <c r="GI275" s="128"/>
      <c r="GJ275" s="128"/>
      <c r="GK275" s="128"/>
      <c r="GL275" s="128"/>
      <c r="GM275" s="128"/>
      <c r="GN275" s="128"/>
      <c r="GO275" s="128"/>
      <c r="GP275" s="128"/>
      <c r="GQ275" s="128"/>
      <c r="GR275" s="128"/>
      <c r="GS275" s="128"/>
      <c r="GT275" s="128"/>
      <c r="GU275" s="128"/>
      <c r="GV275" s="128"/>
      <c r="GW275" s="128"/>
      <c r="GX275" s="128"/>
      <c r="GY275" s="128"/>
      <c r="GZ275" s="128"/>
      <c r="HA275" s="128"/>
      <c r="HB275" s="128"/>
      <c r="HC275" s="128"/>
      <c r="HD275" s="128"/>
      <c r="HE275" s="128"/>
      <c r="HF275" s="128"/>
      <c r="HG275" s="128"/>
      <c r="HH275" s="128"/>
      <c r="HI275" s="128"/>
      <c r="HJ275" s="128"/>
      <c r="HK275" s="128"/>
      <c r="HL275" s="128"/>
      <c r="HM275" s="128"/>
      <c r="HN275" s="128"/>
      <c r="HO275" s="128"/>
      <c r="HP275" s="128"/>
      <c r="HQ275" s="128"/>
      <c r="HR275" s="128"/>
      <c r="HS275" s="128"/>
      <c r="HT275" s="128"/>
      <c r="HU275" s="128"/>
      <c r="HV275" s="128"/>
      <c r="HW275" s="128"/>
      <c r="HX275" s="128"/>
      <c r="HY275" s="128"/>
      <c r="HZ275" s="128"/>
      <c r="IA275" s="128"/>
      <c r="IB275" s="128"/>
      <c r="IC275" s="128"/>
      <c r="ID275" s="128"/>
      <c r="IE275" s="128"/>
      <c r="IF275" s="128"/>
      <c r="IG275" s="128"/>
      <c r="IH275" s="128"/>
      <c r="II275" s="128"/>
      <c r="IJ275" s="128"/>
      <c r="IK275" s="128"/>
      <c r="IL275" s="128"/>
      <c r="IM275" s="128"/>
      <c r="IN275" s="128"/>
      <c r="IO275" s="128"/>
      <c r="IP275" s="128"/>
      <c r="IQ275" s="128"/>
      <c r="IR275" s="128"/>
      <c r="IS275" s="128"/>
      <c r="IT275" s="128"/>
      <c r="IU275" s="128"/>
      <c r="IV275" s="128"/>
      <c r="IW275" s="128"/>
      <c r="IX275" s="128"/>
      <c r="IY275" s="128"/>
      <c r="IZ275" s="128"/>
      <c r="JA275" s="128"/>
      <c r="JB275" s="128"/>
      <c r="JC275" s="128"/>
      <c r="JD275" s="128"/>
      <c r="JE275" s="128"/>
      <c r="JF275" s="128"/>
      <c r="JG275" s="128"/>
      <c r="JH275" s="128"/>
      <c r="JI275" s="128"/>
      <c r="JJ275" s="128"/>
      <c r="JK275" s="128"/>
      <c r="JL275" s="128"/>
      <c r="JM275" s="128"/>
      <c r="JN275" s="128"/>
      <c r="JO275" s="128"/>
      <c r="JP275" s="128"/>
      <c r="JQ275" s="128"/>
      <c r="JR275" s="128"/>
      <c r="JS275" s="128"/>
      <c r="JT275" s="128"/>
      <c r="JU275" s="128"/>
      <c r="JV275" s="128"/>
      <c r="JW275" s="128"/>
      <c r="JX275" s="128"/>
      <c r="JY275" s="128"/>
      <c r="JZ275" s="128"/>
      <c r="KA275" s="128"/>
      <c r="KB275" s="128"/>
      <c r="KC275" s="128"/>
      <c r="KD275" s="128"/>
      <c r="KE275" s="128"/>
      <c r="KF275" s="128"/>
      <c r="KG275" s="128"/>
      <c r="KH275" s="128"/>
      <c r="KI275" s="128"/>
      <c r="KJ275" s="128"/>
      <c r="KK275" s="128"/>
      <c r="KL275" s="128"/>
      <c r="KM275" s="128"/>
      <c r="KN275" s="128"/>
      <c r="KO275" s="128"/>
      <c r="KP275" s="128"/>
      <c r="KQ275" s="128"/>
      <c r="KR275" s="128"/>
      <c r="KS275" s="128"/>
      <c r="KT275" s="128"/>
      <c r="KU275" s="128"/>
      <c r="KV275" s="128"/>
      <c r="KW275" s="128"/>
      <c r="KX275" s="128"/>
      <c r="KY275" s="128"/>
      <c r="KZ275" s="128"/>
      <c r="LA275" s="128"/>
      <c r="LB275" s="128"/>
      <c r="LC275" s="128"/>
      <c r="LD275" s="128"/>
      <c r="LE275" s="128"/>
      <c r="LF275" s="128"/>
      <c r="LG275" s="128"/>
      <c r="LH275" s="128"/>
      <c r="LI275" s="128"/>
      <c r="LJ275" s="128"/>
      <c r="LK275" s="128"/>
      <c r="LL275" s="128"/>
      <c r="LM275" s="128"/>
      <c r="LN275" s="128"/>
      <c r="LO275" s="128"/>
      <c r="LP275" s="128"/>
      <c r="LQ275" s="128"/>
      <c r="LR275" s="128"/>
      <c r="LS275" s="128"/>
      <c r="LT275" s="128"/>
      <c r="LU275" s="128"/>
      <c r="LV275" s="128"/>
      <c r="LW275" s="128"/>
      <c r="LX275" s="128"/>
      <c r="LY275" s="128"/>
      <c r="LZ275" s="128"/>
      <c r="MA275" s="128"/>
      <c r="MB275" s="128"/>
      <c r="MC275" s="128"/>
      <c r="MD275" s="128"/>
      <c r="ME275" s="128"/>
      <c r="MF275" s="128"/>
      <c r="MG275" s="128"/>
      <c r="MH275" s="128"/>
      <c r="MI275" s="128"/>
      <c r="MJ275" s="128"/>
      <c r="MK275" s="128"/>
      <c r="ML275" s="128"/>
      <c r="MM275" s="128"/>
      <c r="MN275" s="128"/>
      <c r="MO275" s="128"/>
      <c r="MP275" s="128"/>
      <c r="MQ275" s="128"/>
      <c r="MR275" s="128"/>
      <c r="MS275" s="128"/>
      <c r="MT275" s="128"/>
      <c r="MU275" s="128"/>
      <c r="MV275" s="128"/>
      <c r="MW275" s="128"/>
      <c r="MX275" s="128"/>
      <c r="MY275" s="128"/>
      <c r="MZ275" s="128"/>
      <c r="NA275" s="128"/>
      <c r="NB275" s="128"/>
      <c r="NC275" s="128"/>
      <c r="ND275" s="128"/>
      <c r="NE275" s="128"/>
      <c r="NF275" s="128"/>
      <c r="NG275" s="128"/>
      <c r="NH275" s="128"/>
      <c r="NI275" s="128"/>
      <c r="NJ275" s="128"/>
      <c r="NK275" s="128"/>
      <c r="NL275" s="128"/>
      <c r="NM275" s="128"/>
      <c r="NN275" s="128"/>
      <c r="NO275" s="128"/>
      <c r="NP275" s="128"/>
      <c r="NQ275" s="128"/>
      <c r="NR275" s="128"/>
      <c r="NS275" s="128"/>
      <c r="NT275" s="128"/>
      <c r="NU275" s="128"/>
      <c r="NV275" s="128"/>
      <c r="NW275" s="128"/>
      <c r="NX275" s="128"/>
      <c r="NY275" s="128"/>
      <c r="NZ275" s="128"/>
      <c r="OA275" s="128"/>
      <c r="OB275" s="128"/>
      <c r="OC275" s="128"/>
      <c r="OD275" s="128"/>
      <c r="OE275" s="128"/>
      <c r="OF275" s="128"/>
      <c r="OG275" s="128"/>
      <c r="OH275" s="128"/>
      <c r="OI275" s="128"/>
      <c r="OJ275" s="128"/>
      <c r="OK275" s="128"/>
      <c r="OL275" s="128"/>
      <c r="OM275" s="128"/>
      <c r="ON275" s="128"/>
      <c r="OO275" s="128"/>
      <c r="OP275" s="128"/>
      <c r="OQ275" s="128"/>
      <c r="OR275" s="128"/>
      <c r="OS275" s="128"/>
      <c r="OT275" s="128"/>
      <c r="OU275" s="128"/>
      <c r="OV275" s="128"/>
      <c r="OW275" s="128"/>
      <c r="OX275" s="128"/>
      <c r="OY275" s="128"/>
      <c r="OZ275" s="128"/>
      <c r="PA275" s="128"/>
      <c r="PB275" s="128"/>
      <c r="PC275" s="128"/>
      <c r="PD275" s="128"/>
      <c r="PE275" s="128"/>
      <c r="PF275" s="128"/>
      <c r="PG275" s="128"/>
      <c r="PH275" s="128"/>
      <c r="PI275" s="128"/>
      <c r="PJ275" s="128"/>
      <c r="PK275" s="128"/>
      <c r="PL275" s="128"/>
      <c r="PM275" s="128"/>
      <c r="PN275" s="128"/>
      <c r="PO275" s="128"/>
      <c r="PP275" s="128"/>
      <c r="PQ275" s="128"/>
      <c r="PR275" s="128"/>
      <c r="PS275" s="128"/>
      <c r="PT275" s="128"/>
      <c r="PU275" s="128"/>
      <c r="PV275" s="128"/>
      <c r="PW275" s="128"/>
      <c r="PX275" s="128"/>
      <c r="PY275" s="128"/>
      <c r="PZ275" s="128"/>
      <c r="QA275" s="128"/>
      <c r="QB275" s="128"/>
      <c r="QC275" s="128"/>
      <c r="QD275" s="128"/>
      <c r="QE275" s="128"/>
      <c r="QF275" s="128"/>
      <c r="QG275" s="128"/>
      <c r="QH275" s="128"/>
      <c r="QI275" s="128"/>
      <c r="QJ275" s="128"/>
      <c r="QK275" s="128"/>
      <c r="QL275" s="128"/>
      <c r="QM275" s="128"/>
      <c r="QN275" s="128"/>
      <c r="QO275" s="128"/>
      <c r="QP275" s="128"/>
      <c r="QQ275" s="128"/>
      <c r="QR275" s="128"/>
      <c r="QS275" s="128"/>
      <c r="QT275" s="128"/>
      <c r="QU275" s="128"/>
      <c r="QV275" s="128"/>
      <c r="QW275" s="128"/>
      <c r="QX275" s="128"/>
      <c r="QY275" s="128"/>
      <c r="QZ275" s="128"/>
      <c r="RA275" s="128"/>
      <c r="RB275" s="128"/>
      <c r="RC275" s="128"/>
      <c r="RD275" s="128"/>
      <c r="RE275" s="128"/>
      <c r="RF275" s="128"/>
      <c r="RG275" s="128"/>
      <c r="RH275" s="128"/>
      <c r="RI275" s="128"/>
      <c r="RJ275" s="128"/>
      <c r="RK275" s="128"/>
      <c r="RL275" s="128"/>
      <c r="RM275" s="128"/>
      <c r="RN275" s="128"/>
      <c r="RO275" s="128"/>
      <c r="RP275" s="128"/>
      <c r="RQ275" s="128"/>
      <c r="RR275" s="128"/>
      <c r="RS275" s="128"/>
      <c r="RT275" s="128"/>
      <c r="RU275" s="128"/>
      <c r="RV275" s="128"/>
      <c r="RW275" s="128"/>
      <c r="RX275" s="128"/>
      <c r="RY275" s="128"/>
      <c r="RZ275" s="128"/>
      <c r="SA275" s="128"/>
      <c r="SB275" s="128"/>
      <c r="SC275" s="128"/>
      <c r="SD275" s="128"/>
      <c r="SE275" s="128"/>
      <c r="SF275" s="128"/>
      <c r="SG275" s="128"/>
      <c r="SH275" s="128"/>
      <c r="SI275" s="128"/>
      <c r="SJ275" s="128"/>
      <c r="SK275" s="128"/>
      <c r="SL275" s="128"/>
      <c r="SM275" s="128"/>
      <c r="SN275" s="128"/>
      <c r="SO275" s="128"/>
      <c r="SP275" s="128"/>
      <c r="SQ275" s="128"/>
      <c r="SR275" s="128"/>
      <c r="SS275" s="128"/>
      <c r="ST275" s="128"/>
      <c r="SU275" s="128"/>
      <c r="SV275" s="128"/>
      <c r="SW275" s="128"/>
      <c r="SX275" s="128"/>
      <c r="SY275" s="128"/>
      <c r="SZ275" s="128"/>
      <c r="TA275" s="128"/>
      <c r="TB275" s="128"/>
      <c r="TC275" s="128"/>
      <c r="TD275" s="128"/>
      <c r="TE275" s="128"/>
      <c r="TF275" s="128"/>
      <c r="TG275" s="128"/>
      <c r="TH275" s="128"/>
      <c r="TI275" s="128"/>
      <c r="TJ275" s="128"/>
      <c r="TK275" s="128"/>
      <c r="TL275" s="128"/>
      <c r="TM275" s="128"/>
      <c r="TN275" s="128"/>
      <c r="TO275" s="128"/>
      <c r="TP275" s="128"/>
      <c r="TQ275" s="128"/>
      <c r="TR275" s="128"/>
      <c r="TS275" s="128"/>
      <c r="TT275" s="128"/>
      <c r="TU275" s="128"/>
      <c r="TV275" s="128"/>
      <c r="TW275" s="128"/>
      <c r="TX275" s="128"/>
      <c r="TY275" s="128"/>
      <c r="TZ275" s="128"/>
      <c r="UA275" s="128"/>
      <c r="UB275" s="128"/>
      <c r="UC275" s="128"/>
      <c r="UD275" s="128"/>
      <c r="UE275" s="128"/>
      <c r="UF275" s="128"/>
      <c r="UG275" s="128"/>
      <c r="UH275" s="128"/>
      <c r="UI275" s="128"/>
      <c r="UJ275" s="128"/>
      <c r="UK275" s="128"/>
      <c r="UL275" s="128"/>
      <c r="UM275" s="128"/>
      <c r="UN275" s="128"/>
      <c r="UO275" s="128"/>
      <c r="UP275" s="128"/>
      <c r="UQ275" s="128"/>
      <c r="UR275" s="128"/>
      <c r="US275" s="128"/>
      <c r="UT275" s="128"/>
      <c r="UU275" s="128"/>
      <c r="UV275" s="128"/>
      <c r="UW275" s="128"/>
      <c r="UX275" s="128"/>
      <c r="UY275" s="128"/>
      <c r="UZ275" s="128"/>
      <c r="VA275" s="128"/>
      <c r="VB275" s="128"/>
    </row>
    <row r="276" spans="1:574" x14ac:dyDescent="0.25">
      <c r="B276" s="110">
        <v>9.02</v>
      </c>
      <c r="C276" s="150" t="s">
        <v>557</v>
      </c>
      <c r="D276" s="101">
        <f>SUM(D277:D278)</f>
        <v>10028011253.020424</v>
      </c>
      <c r="E276" s="101">
        <f>SUM(E277:E278)</f>
        <v>-1352208170.0799999</v>
      </c>
      <c r="F276" s="147">
        <f t="shared" ref="F276:I276" si="247">SUM(F277:F278)</f>
        <v>8675803082.9404221</v>
      </c>
      <c r="G276" s="147">
        <f t="shared" si="247"/>
        <v>0</v>
      </c>
      <c r="H276" s="147">
        <f t="shared" si="247"/>
        <v>0</v>
      </c>
      <c r="I276" s="101">
        <f t="shared" si="247"/>
        <v>8675803082.9404221</v>
      </c>
      <c r="J276" s="102">
        <f t="shared" si="245"/>
        <v>1</v>
      </c>
      <c r="K276" s="79"/>
      <c r="L276" s="101">
        <f t="shared" ref="L276:O276" si="248">SUM(L277:L278)</f>
        <v>0</v>
      </c>
      <c r="M276" s="101">
        <f t="shared" si="248"/>
        <v>0</v>
      </c>
      <c r="N276" s="101">
        <f t="shared" si="248"/>
        <v>0</v>
      </c>
      <c r="O276" s="101">
        <f t="shared" si="248"/>
        <v>8675803082.9404221</v>
      </c>
      <c r="P276" s="47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</row>
    <row r="277" spans="1:574" s="50" customFormat="1" hidden="1" x14ac:dyDescent="0.25">
      <c r="B277" s="74" t="s">
        <v>558</v>
      </c>
      <c r="C277" s="92" t="s">
        <v>559</v>
      </c>
      <c r="D277" s="76">
        <f>+'[5]Presupuesto 2020'!U277</f>
        <v>1659546026.5495605</v>
      </c>
      <c r="E277" s="76">
        <f>+'[5]Programa I'!D277+'[5]Programa II'!D277+'[5]Programa III'!D277+'[5]Programa IV'!D277+'[5]Programa V'!D277</f>
        <v>-1352208170.0799999</v>
      </c>
      <c r="F277" s="89">
        <f t="shared" ref="F277:F278" si="249">SUM(D277:E277)</f>
        <v>307337856.46956062</v>
      </c>
      <c r="G277" s="89">
        <f>+'[5]Programa I'!F277+'[5]Programa II'!F277+'[5]Programa III'!F277+'[5]Programa IV'!F277+'[5]Programa V'!F277</f>
        <v>0</v>
      </c>
      <c r="H277" s="89">
        <f>+'[5]Total Programa'!U276</f>
        <v>0</v>
      </c>
      <c r="I277" s="89">
        <f t="shared" ref="I277:I278" si="250">+F277-H277</f>
        <v>307337856.46956062</v>
      </c>
      <c r="J277" s="90">
        <f t="shared" si="245"/>
        <v>1</v>
      </c>
      <c r="K277" s="49"/>
      <c r="L277" s="89">
        <f>+'[5]Programa I'!K277+'[5]Programa II'!K277+'[5]Programa III'!K277+'[5]Programa IV'!K277+'[5]Programa V'!K277</f>
        <v>0</v>
      </c>
      <c r="M277" s="89">
        <f>+'[5]Programa I'!L277+'[5]Programa II'!L277+'[5]Programa III'!L277+'[5]Programa IV'!L277+'[5]Programa V'!L277</f>
        <v>0</v>
      </c>
      <c r="N277" s="89">
        <f t="shared" ref="N277:N278" si="251">SUM(L277:M277)</f>
        <v>0</v>
      </c>
      <c r="O277" s="89">
        <f>+F277-N277</f>
        <v>307337856.46956062</v>
      </c>
      <c r="P277" s="47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  <c r="GG277" s="128"/>
      <c r="GH277" s="128"/>
      <c r="GI277" s="128"/>
      <c r="GJ277" s="128"/>
      <c r="GK277" s="128"/>
      <c r="GL277" s="128"/>
      <c r="GM277" s="128"/>
      <c r="GN277" s="128"/>
      <c r="GO277" s="128"/>
      <c r="GP277" s="128"/>
      <c r="GQ277" s="128"/>
      <c r="GR277" s="128"/>
      <c r="GS277" s="128"/>
      <c r="GT277" s="128"/>
      <c r="GU277" s="128"/>
      <c r="GV277" s="128"/>
      <c r="GW277" s="128"/>
      <c r="GX277" s="128"/>
      <c r="GY277" s="128"/>
      <c r="GZ277" s="128"/>
      <c r="HA277" s="128"/>
      <c r="HB277" s="128"/>
      <c r="HC277" s="128"/>
      <c r="HD277" s="128"/>
      <c r="HE277" s="128"/>
      <c r="HF277" s="128"/>
      <c r="HG277" s="128"/>
      <c r="HH277" s="128"/>
      <c r="HI277" s="128"/>
      <c r="HJ277" s="128"/>
      <c r="HK277" s="128"/>
      <c r="HL277" s="128"/>
      <c r="HM277" s="128"/>
      <c r="HN277" s="128"/>
      <c r="HO277" s="128"/>
      <c r="HP277" s="128"/>
      <c r="HQ277" s="128"/>
      <c r="HR277" s="128"/>
      <c r="HS277" s="128"/>
      <c r="HT277" s="128"/>
      <c r="HU277" s="128"/>
      <c r="HV277" s="128"/>
      <c r="HW277" s="128"/>
      <c r="HX277" s="128"/>
      <c r="HY277" s="128"/>
      <c r="HZ277" s="128"/>
      <c r="IA277" s="128"/>
      <c r="IB277" s="128"/>
      <c r="IC277" s="128"/>
      <c r="ID277" s="128"/>
      <c r="IE277" s="128"/>
      <c r="IF277" s="128"/>
      <c r="IG277" s="128"/>
      <c r="IH277" s="128"/>
      <c r="II277" s="128"/>
      <c r="IJ277" s="128"/>
      <c r="IK277" s="128"/>
      <c r="IL277" s="128"/>
      <c r="IM277" s="128"/>
      <c r="IN277" s="128"/>
      <c r="IO277" s="128"/>
      <c r="IP277" s="128"/>
      <c r="IQ277" s="128"/>
      <c r="IR277" s="128"/>
      <c r="IS277" s="128"/>
      <c r="IT277" s="128"/>
      <c r="IU277" s="128"/>
      <c r="IV277" s="128"/>
      <c r="IW277" s="128"/>
      <c r="IX277" s="128"/>
      <c r="IY277" s="128"/>
      <c r="IZ277" s="128"/>
      <c r="JA277" s="128"/>
      <c r="JB277" s="128"/>
      <c r="JC277" s="128"/>
      <c r="JD277" s="128"/>
      <c r="JE277" s="128"/>
      <c r="JF277" s="128"/>
      <c r="JG277" s="128"/>
      <c r="JH277" s="128"/>
      <c r="JI277" s="128"/>
      <c r="JJ277" s="128"/>
      <c r="JK277" s="128"/>
      <c r="JL277" s="128"/>
      <c r="JM277" s="128"/>
      <c r="JN277" s="128"/>
      <c r="JO277" s="128"/>
      <c r="JP277" s="128"/>
      <c r="JQ277" s="128"/>
      <c r="JR277" s="128"/>
      <c r="JS277" s="128"/>
      <c r="JT277" s="128"/>
      <c r="JU277" s="128"/>
      <c r="JV277" s="128"/>
      <c r="JW277" s="128"/>
      <c r="JX277" s="128"/>
      <c r="JY277" s="128"/>
      <c r="JZ277" s="128"/>
      <c r="KA277" s="128"/>
      <c r="KB277" s="128"/>
      <c r="KC277" s="128"/>
      <c r="KD277" s="128"/>
      <c r="KE277" s="128"/>
      <c r="KF277" s="128"/>
      <c r="KG277" s="128"/>
      <c r="KH277" s="128"/>
      <c r="KI277" s="128"/>
      <c r="KJ277" s="128"/>
      <c r="KK277" s="128"/>
      <c r="KL277" s="128"/>
      <c r="KM277" s="128"/>
      <c r="KN277" s="128"/>
      <c r="KO277" s="128"/>
      <c r="KP277" s="128"/>
      <c r="KQ277" s="128"/>
      <c r="KR277" s="128"/>
      <c r="KS277" s="128"/>
      <c r="KT277" s="128"/>
      <c r="KU277" s="128"/>
      <c r="KV277" s="128"/>
      <c r="KW277" s="128"/>
      <c r="KX277" s="128"/>
      <c r="KY277" s="128"/>
      <c r="KZ277" s="128"/>
      <c r="LA277" s="128"/>
      <c r="LB277" s="128"/>
      <c r="LC277" s="128"/>
      <c r="LD277" s="128"/>
      <c r="LE277" s="128"/>
      <c r="LF277" s="128"/>
      <c r="LG277" s="128"/>
      <c r="LH277" s="128"/>
      <c r="LI277" s="128"/>
      <c r="LJ277" s="128"/>
      <c r="LK277" s="128"/>
      <c r="LL277" s="128"/>
      <c r="LM277" s="128"/>
      <c r="LN277" s="128"/>
      <c r="LO277" s="128"/>
      <c r="LP277" s="128"/>
      <c r="LQ277" s="128"/>
      <c r="LR277" s="128"/>
      <c r="LS277" s="128"/>
      <c r="LT277" s="128"/>
      <c r="LU277" s="128"/>
      <c r="LV277" s="128"/>
      <c r="LW277" s="128"/>
      <c r="LX277" s="128"/>
      <c r="LY277" s="128"/>
      <c r="LZ277" s="128"/>
      <c r="MA277" s="128"/>
      <c r="MB277" s="128"/>
      <c r="MC277" s="128"/>
      <c r="MD277" s="128"/>
      <c r="ME277" s="128"/>
      <c r="MF277" s="128"/>
      <c r="MG277" s="128"/>
      <c r="MH277" s="128"/>
      <c r="MI277" s="128"/>
      <c r="MJ277" s="128"/>
      <c r="MK277" s="128"/>
      <c r="ML277" s="128"/>
      <c r="MM277" s="128"/>
      <c r="MN277" s="128"/>
      <c r="MO277" s="128"/>
      <c r="MP277" s="128"/>
      <c r="MQ277" s="128"/>
      <c r="MR277" s="128"/>
      <c r="MS277" s="128"/>
      <c r="MT277" s="128"/>
      <c r="MU277" s="128"/>
      <c r="MV277" s="128"/>
      <c r="MW277" s="128"/>
      <c r="MX277" s="128"/>
      <c r="MY277" s="128"/>
      <c r="MZ277" s="128"/>
      <c r="NA277" s="128"/>
      <c r="NB277" s="128"/>
      <c r="NC277" s="128"/>
      <c r="ND277" s="128"/>
      <c r="NE277" s="128"/>
      <c r="NF277" s="128"/>
      <c r="NG277" s="128"/>
      <c r="NH277" s="128"/>
      <c r="NI277" s="128"/>
      <c r="NJ277" s="128"/>
      <c r="NK277" s="128"/>
      <c r="NL277" s="128"/>
      <c r="NM277" s="128"/>
      <c r="NN277" s="128"/>
      <c r="NO277" s="128"/>
      <c r="NP277" s="128"/>
      <c r="NQ277" s="128"/>
      <c r="NR277" s="128"/>
      <c r="NS277" s="128"/>
      <c r="NT277" s="128"/>
      <c r="NU277" s="128"/>
      <c r="NV277" s="128"/>
      <c r="NW277" s="128"/>
      <c r="NX277" s="128"/>
      <c r="NY277" s="128"/>
      <c r="NZ277" s="128"/>
      <c r="OA277" s="128"/>
      <c r="OB277" s="128"/>
      <c r="OC277" s="128"/>
      <c r="OD277" s="128"/>
      <c r="OE277" s="128"/>
      <c r="OF277" s="128"/>
      <c r="OG277" s="128"/>
      <c r="OH277" s="128"/>
      <c r="OI277" s="128"/>
      <c r="OJ277" s="128"/>
      <c r="OK277" s="128"/>
      <c r="OL277" s="128"/>
      <c r="OM277" s="128"/>
      <c r="ON277" s="128"/>
      <c r="OO277" s="128"/>
      <c r="OP277" s="128"/>
      <c r="OQ277" s="128"/>
      <c r="OR277" s="128"/>
      <c r="OS277" s="128"/>
      <c r="OT277" s="128"/>
      <c r="OU277" s="128"/>
      <c r="OV277" s="128"/>
      <c r="OW277" s="128"/>
      <c r="OX277" s="128"/>
      <c r="OY277" s="128"/>
      <c r="OZ277" s="128"/>
      <c r="PA277" s="128"/>
      <c r="PB277" s="128"/>
      <c r="PC277" s="128"/>
      <c r="PD277" s="128"/>
      <c r="PE277" s="128"/>
      <c r="PF277" s="128"/>
      <c r="PG277" s="128"/>
      <c r="PH277" s="128"/>
      <c r="PI277" s="128"/>
      <c r="PJ277" s="128"/>
      <c r="PK277" s="128"/>
      <c r="PL277" s="128"/>
      <c r="PM277" s="128"/>
      <c r="PN277" s="128"/>
      <c r="PO277" s="128"/>
      <c r="PP277" s="128"/>
      <c r="PQ277" s="128"/>
      <c r="PR277" s="128"/>
      <c r="PS277" s="128"/>
      <c r="PT277" s="128"/>
      <c r="PU277" s="128"/>
      <c r="PV277" s="128"/>
      <c r="PW277" s="128"/>
      <c r="PX277" s="128"/>
      <c r="PY277" s="128"/>
      <c r="PZ277" s="128"/>
      <c r="QA277" s="128"/>
      <c r="QB277" s="128"/>
      <c r="QC277" s="128"/>
      <c r="QD277" s="128"/>
      <c r="QE277" s="128"/>
      <c r="QF277" s="128"/>
      <c r="QG277" s="128"/>
      <c r="QH277" s="128"/>
      <c r="QI277" s="128"/>
      <c r="QJ277" s="128"/>
      <c r="QK277" s="128"/>
      <c r="QL277" s="128"/>
      <c r="QM277" s="128"/>
      <c r="QN277" s="128"/>
      <c r="QO277" s="128"/>
      <c r="QP277" s="128"/>
      <c r="QQ277" s="128"/>
      <c r="QR277" s="128"/>
      <c r="QS277" s="128"/>
      <c r="QT277" s="128"/>
      <c r="QU277" s="128"/>
      <c r="QV277" s="128"/>
      <c r="QW277" s="128"/>
      <c r="QX277" s="128"/>
      <c r="QY277" s="128"/>
      <c r="QZ277" s="128"/>
      <c r="RA277" s="128"/>
      <c r="RB277" s="128"/>
      <c r="RC277" s="128"/>
      <c r="RD277" s="128"/>
      <c r="RE277" s="128"/>
      <c r="RF277" s="128"/>
      <c r="RG277" s="128"/>
      <c r="RH277" s="128"/>
      <c r="RI277" s="128"/>
      <c r="RJ277" s="128"/>
      <c r="RK277" s="128"/>
      <c r="RL277" s="128"/>
      <c r="RM277" s="128"/>
      <c r="RN277" s="128"/>
      <c r="RO277" s="128"/>
      <c r="RP277" s="128"/>
      <c r="RQ277" s="128"/>
      <c r="RR277" s="128"/>
      <c r="RS277" s="128"/>
      <c r="RT277" s="128"/>
      <c r="RU277" s="128"/>
      <c r="RV277" s="128"/>
      <c r="RW277" s="128"/>
      <c r="RX277" s="128"/>
      <c r="RY277" s="128"/>
      <c r="RZ277" s="128"/>
      <c r="SA277" s="128"/>
      <c r="SB277" s="128"/>
      <c r="SC277" s="128"/>
      <c r="SD277" s="128"/>
      <c r="SE277" s="128"/>
      <c r="SF277" s="128"/>
      <c r="SG277" s="128"/>
      <c r="SH277" s="128"/>
      <c r="SI277" s="128"/>
      <c r="SJ277" s="128"/>
      <c r="SK277" s="128"/>
      <c r="SL277" s="128"/>
      <c r="SM277" s="128"/>
      <c r="SN277" s="128"/>
      <c r="SO277" s="128"/>
      <c r="SP277" s="128"/>
      <c r="SQ277" s="128"/>
      <c r="SR277" s="128"/>
      <c r="SS277" s="128"/>
      <c r="ST277" s="128"/>
      <c r="SU277" s="128"/>
      <c r="SV277" s="128"/>
      <c r="SW277" s="128"/>
      <c r="SX277" s="128"/>
      <c r="SY277" s="128"/>
      <c r="SZ277" s="128"/>
      <c r="TA277" s="128"/>
      <c r="TB277" s="128"/>
      <c r="TC277" s="128"/>
      <c r="TD277" s="128"/>
      <c r="TE277" s="128"/>
      <c r="TF277" s="128"/>
      <c r="TG277" s="128"/>
      <c r="TH277" s="128"/>
      <c r="TI277" s="128"/>
      <c r="TJ277" s="128"/>
      <c r="TK277" s="128"/>
      <c r="TL277" s="128"/>
      <c r="TM277" s="128"/>
      <c r="TN277" s="128"/>
      <c r="TO277" s="128"/>
      <c r="TP277" s="128"/>
      <c r="TQ277" s="128"/>
      <c r="TR277" s="128"/>
      <c r="TS277" s="128"/>
      <c r="TT277" s="128"/>
      <c r="TU277" s="128"/>
      <c r="TV277" s="128"/>
      <c r="TW277" s="128"/>
      <c r="TX277" s="128"/>
      <c r="TY277" s="128"/>
      <c r="TZ277" s="128"/>
      <c r="UA277" s="128"/>
      <c r="UB277" s="128"/>
      <c r="UC277" s="128"/>
      <c r="UD277" s="128"/>
      <c r="UE277" s="128"/>
      <c r="UF277" s="128"/>
      <c r="UG277" s="128"/>
      <c r="UH277" s="128"/>
      <c r="UI277" s="128"/>
      <c r="UJ277" s="128"/>
      <c r="UK277" s="128"/>
      <c r="UL277" s="128"/>
      <c r="UM277" s="128"/>
      <c r="UN277" s="128"/>
      <c r="UO277" s="128"/>
      <c r="UP277" s="128"/>
      <c r="UQ277" s="128"/>
      <c r="UR277" s="128"/>
      <c r="US277" s="128"/>
      <c r="UT277" s="128"/>
      <c r="UU277" s="128"/>
      <c r="UV277" s="128"/>
      <c r="UW277" s="128"/>
      <c r="UX277" s="128"/>
      <c r="UY277" s="128"/>
      <c r="UZ277" s="128"/>
      <c r="VA277" s="128"/>
      <c r="VB277" s="128"/>
    </row>
    <row r="278" spans="1:574" s="50" customFormat="1" hidden="1" x14ac:dyDescent="0.25">
      <c r="B278" s="111" t="s">
        <v>560</v>
      </c>
      <c r="C278" s="112" t="s">
        <v>561</v>
      </c>
      <c r="D278" s="113">
        <f>+'[5]Presupuesto 2020'!U278</f>
        <v>8368465226.4708624</v>
      </c>
      <c r="E278" s="113">
        <f>+'[5]Programa I'!D278+'[5]Programa II'!D278+'[5]Programa III'!D278+'[5]Programa IV'!D278+'[5]Programa V'!D278</f>
        <v>0</v>
      </c>
      <c r="F278" s="114">
        <f t="shared" si="249"/>
        <v>8368465226.4708624</v>
      </c>
      <c r="G278" s="114">
        <f>+'[5]Programa I'!F278+'[5]Programa II'!F278+'[5]Programa III'!F278+'[5]Programa IV'!F278+'[5]Programa V'!F278</f>
        <v>0</v>
      </c>
      <c r="H278" s="114">
        <f>+'[5]Total Programa'!U277</f>
        <v>0</v>
      </c>
      <c r="I278" s="114">
        <f t="shared" si="250"/>
        <v>8368465226.4708624</v>
      </c>
      <c r="J278" s="115">
        <f t="shared" si="245"/>
        <v>1</v>
      </c>
      <c r="K278" s="49"/>
      <c r="L278" s="114">
        <f>+'[5]Programa I'!K278+'[5]Programa II'!K278+'[5]Programa III'!K278+'[5]Programa IV'!K278+'[5]Programa V'!K278</f>
        <v>0</v>
      </c>
      <c r="M278" s="114">
        <f>+'[5]Programa I'!L278+'[5]Programa II'!L278+'[5]Programa III'!L278+'[5]Programa IV'!L278+'[5]Programa V'!L278</f>
        <v>0</v>
      </c>
      <c r="N278" s="114">
        <f t="shared" si="251"/>
        <v>0</v>
      </c>
      <c r="O278" s="114">
        <f>+F278-N278</f>
        <v>8368465226.4708624</v>
      </c>
      <c r="P278" s="47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  <c r="GG278" s="128"/>
      <c r="GH278" s="128"/>
      <c r="GI278" s="128"/>
      <c r="GJ278" s="128"/>
      <c r="GK278" s="128"/>
      <c r="GL278" s="128"/>
      <c r="GM278" s="128"/>
      <c r="GN278" s="128"/>
      <c r="GO278" s="128"/>
      <c r="GP278" s="128"/>
      <c r="GQ278" s="128"/>
      <c r="GR278" s="128"/>
      <c r="GS278" s="128"/>
      <c r="GT278" s="128"/>
      <c r="GU278" s="128"/>
      <c r="GV278" s="128"/>
      <c r="GW278" s="128"/>
      <c r="GX278" s="128"/>
      <c r="GY278" s="128"/>
      <c r="GZ278" s="128"/>
      <c r="HA278" s="128"/>
      <c r="HB278" s="128"/>
      <c r="HC278" s="128"/>
      <c r="HD278" s="128"/>
      <c r="HE278" s="128"/>
      <c r="HF278" s="128"/>
      <c r="HG278" s="128"/>
      <c r="HH278" s="128"/>
      <c r="HI278" s="128"/>
      <c r="HJ278" s="128"/>
      <c r="HK278" s="128"/>
      <c r="HL278" s="128"/>
      <c r="HM278" s="128"/>
      <c r="HN278" s="128"/>
      <c r="HO278" s="128"/>
      <c r="HP278" s="128"/>
      <c r="HQ278" s="128"/>
      <c r="HR278" s="128"/>
      <c r="HS278" s="128"/>
      <c r="HT278" s="128"/>
      <c r="HU278" s="128"/>
      <c r="HV278" s="128"/>
      <c r="HW278" s="128"/>
      <c r="HX278" s="128"/>
      <c r="HY278" s="128"/>
      <c r="HZ278" s="128"/>
      <c r="IA278" s="128"/>
      <c r="IB278" s="128"/>
      <c r="IC278" s="128"/>
      <c r="ID278" s="128"/>
      <c r="IE278" s="128"/>
      <c r="IF278" s="128"/>
      <c r="IG278" s="128"/>
      <c r="IH278" s="128"/>
      <c r="II278" s="128"/>
      <c r="IJ278" s="128"/>
      <c r="IK278" s="128"/>
      <c r="IL278" s="128"/>
      <c r="IM278" s="128"/>
      <c r="IN278" s="128"/>
      <c r="IO278" s="128"/>
      <c r="IP278" s="128"/>
      <c r="IQ278" s="128"/>
      <c r="IR278" s="128"/>
      <c r="IS278" s="128"/>
      <c r="IT278" s="128"/>
      <c r="IU278" s="128"/>
      <c r="IV278" s="128"/>
      <c r="IW278" s="128"/>
      <c r="IX278" s="128"/>
      <c r="IY278" s="128"/>
      <c r="IZ278" s="128"/>
      <c r="JA278" s="128"/>
      <c r="JB278" s="128"/>
      <c r="JC278" s="128"/>
      <c r="JD278" s="128"/>
      <c r="JE278" s="128"/>
      <c r="JF278" s="128"/>
      <c r="JG278" s="128"/>
      <c r="JH278" s="128"/>
      <c r="JI278" s="128"/>
      <c r="JJ278" s="128"/>
      <c r="JK278" s="128"/>
      <c r="JL278" s="128"/>
      <c r="JM278" s="128"/>
      <c r="JN278" s="128"/>
      <c r="JO278" s="128"/>
      <c r="JP278" s="128"/>
      <c r="JQ278" s="128"/>
      <c r="JR278" s="128"/>
      <c r="JS278" s="128"/>
      <c r="JT278" s="128"/>
      <c r="JU278" s="128"/>
      <c r="JV278" s="128"/>
      <c r="JW278" s="128"/>
      <c r="JX278" s="128"/>
      <c r="JY278" s="128"/>
      <c r="JZ278" s="128"/>
      <c r="KA278" s="128"/>
      <c r="KB278" s="128"/>
      <c r="KC278" s="128"/>
      <c r="KD278" s="128"/>
      <c r="KE278" s="128"/>
      <c r="KF278" s="128"/>
      <c r="KG278" s="128"/>
      <c r="KH278" s="128"/>
      <c r="KI278" s="128"/>
      <c r="KJ278" s="128"/>
      <c r="KK278" s="128"/>
      <c r="KL278" s="128"/>
      <c r="KM278" s="128"/>
      <c r="KN278" s="128"/>
      <c r="KO278" s="128"/>
      <c r="KP278" s="128"/>
      <c r="KQ278" s="128"/>
      <c r="KR278" s="128"/>
      <c r="KS278" s="128"/>
      <c r="KT278" s="128"/>
      <c r="KU278" s="128"/>
      <c r="KV278" s="128"/>
      <c r="KW278" s="128"/>
      <c r="KX278" s="128"/>
      <c r="KY278" s="128"/>
      <c r="KZ278" s="128"/>
      <c r="LA278" s="128"/>
      <c r="LB278" s="128"/>
      <c r="LC278" s="128"/>
      <c r="LD278" s="128"/>
      <c r="LE278" s="128"/>
      <c r="LF278" s="128"/>
      <c r="LG278" s="128"/>
      <c r="LH278" s="128"/>
      <c r="LI278" s="128"/>
      <c r="LJ278" s="128"/>
      <c r="LK278" s="128"/>
      <c r="LL278" s="128"/>
      <c r="LM278" s="128"/>
      <c r="LN278" s="128"/>
      <c r="LO278" s="128"/>
      <c r="LP278" s="128"/>
      <c r="LQ278" s="128"/>
      <c r="LR278" s="128"/>
      <c r="LS278" s="128"/>
      <c r="LT278" s="128"/>
      <c r="LU278" s="128"/>
      <c r="LV278" s="128"/>
      <c r="LW278" s="128"/>
      <c r="LX278" s="128"/>
      <c r="LY278" s="128"/>
      <c r="LZ278" s="128"/>
      <c r="MA278" s="128"/>
      <c r="MB278" s="128"/>
      <c r="MC278" s="128"/>
      <c r="MD278" s="128"/>
      <c r="ME278" s="128"/>
      <c r="MF278" s="128"/>
      <c r="MG278" s="128"/>
      <c r="MH278" s="128"/>
      <c r="MI278" s="128"/>
      <c r="MJ278" s="128"/>
      <c r="MK278" s="128"/>
      <c r="ML278" s="128"/>
      <c r="MM278" s="128"/>
      <c r="MN278" s="128"/>
      <c r="MO278" s="128"/>
      <c r="MP278" s="128"/>
      <c r="MQ278" s="128"/>
      <c r="MR278" s="128"/>
      <c r="MS278" s="128"/>
      <c r="MT278" s="128"/>
      <c r="MU278" s="128"/>
      <c r="MV278" s="128"/>
      <c r="MW278" s="128"/>
      <c r="MX278" s="128"/>
      <c r="MY278" s="128"/>
      <c r="MZ278" s="128"/>
      <c r="NA278" s="128"/>
      <c r="NB278" s="128"/>
      <c r="NC278" s="128"/>
      <c r="ND278" s="128"/>
      <c r="NE278" s="128"/>
      <c r="NF278" s="128"/>
      <c r="NG278" s="128"/>
      <c r="NH278" s="128"/>
      <c r="NI278" s="128"/>
      <c r="NJ278" s="128"/>
      <c r="NK278" s="128"/>
      <c r="NL278" s="128"/>
      <c r="NM278" s="128"/>
      <c r="NN278" s="128"/>
      <c r="NO278" s="128"/>
      <c r="NP278" s="128"/>
      <c r="NQ278" s="128"/>
      <c r="NR278" s="128"/>
      <c r="NS278" s="128"/>
      <c r="NT278" s="128"/>
      <c r="NU278" s="128"/>
      <c r="NV278" s="128"/>
      <c r="NW278" s="128"/>
      <c r="NX278" s="128"/>
      <c r="NY278" s="128"/>
      <c r="NZ278" s="128"/>
      <c r="OA278" s="128"/>
      <c r="OB278" s="128"/>
      <c r="OC278" s="128"/>
      <c r="OD278" s="128"/>
      <c r="OE278" s="128"/>
      <c r="OF278" s="128"/>
      <c r="OG278" s="128"/>
      <c r="OH278" s="128"/>
      <c r="OI278" s="128"/>
      <c r="OJ278" s="128"/>
      <c r="OK278" s="128"/>
      <c r="OL278" s="128"/>
      <c r="OM278" s="128"/>
      <c r="ON278" s="128"/>
      <c r="OO278" s="128"/>
      <c r="OP278" s="128"/>
      <c r="OQ278" s="128"/>
      <c r="OR278" s="128"/>
      <c r="OS278" s="128"/>
      <c r="OT278" s="128"/>
      <c r="OU278" s="128"/>
      <c r="OV278" s="128"/>
      <c r="OW278" s="128"/>
      <c r="OX278" s="128"/>
      <c r="OY278" s="128"/>
      <c r="OZ278" s="128"/>
      <c r="PA278" s="128"/>
      <c r="PB278" s="128"/>
      <c r="PC278" s="128"/>
      <c r="PD278" s="128"/>
      <c r="PE278" s="128"/>
      <c r="PF278" s="128"/>
      <c r="PG278" s="128"/>
      <c r="PH278" s="128"/>
      <c r="PI278" s="128"/>
      <c r="PJ278" s="128"/>
      <c r="PK278" s="128"/>
      <c r="PL278" s="128"/>
      <c r="PM278" s="128"/>
      <c r="PN278" s="128"/>
      <c r="PO278" s="128"/>
      <c r="PP278" s="128"/>
      <c r="PQ278" s="128"/>
      <c r="PR278" s="128"/>
      <c r="PS278" s="128"/>
      <c r="PT278" s="128"/>
      <c r="PU278" s="128"/>
      <c r="PV278" s="128"/>
      <c r="PW278" s="128"/>
      <c r="PX278" s="128"/>
      <c r="PY278" s="128"/>
      <c r="PZ278" s="128"/>
      <c r="QA278" s="128"/>
      <c r="QB278" s="128"/>
      <c r="QC278" s="128"/>
      <c r="QD278" s="128"/>
      <c r="QE278" s="128"/>
      <c r="QF278" s="128"/>
      <c r="QG278" s="128"/>
      <c r="QH278" s="128"/>
      <c r="QI278" s="128"/>
      <c r="QJ278" s="128"/>
      <c r="QK278" s="128"/>
      <c r="QL278" s="128"/>
      <c r="QM278" s="128"/>
      <c r="QN278" s="128"/>
      <c r="QO278" s="128"/>
      <c r="QP278" s="128"/>
      <c r="QQ278" s="128"/>
      <c r="QR278" s="128"/>
      <c r="QS278" s="128"/>
      <c r="QT278" s="128"/>
      <c r="QU278" s="128"/>
      <c r="QV278" s="128"/>
      <c r="QW278" s="128"/>
      <c r="QX278" s="128"/>
      <c r="QY278" s="128"/>
      <c r="QZ278" s="128"/>
      <c r="RA278" s="128"/>
      <c r="RB278" s="128"/>
      <c r="RC278" s="128"/>
      <c r="RD278" s="128"/>
      <c r="RE278" s="128"/>
      <c r="RF278" s="128"/>
      <c r="RG278" s="128"/>
      <c r="RH278" s="128"/>
      <c r="RI278" s="128"/>
      <c r="RJ278" s="128"/>
      <c r="RK278" s="128"/>
      <c r="RL278" s="128"/>
      <c r="RM278" s="128"/>
      <c r="RN278" s="128"/>
      <c r="RO278" s="128"/>
      <c r="RP278" s="128"/>
      <c r="RQ278" s="128"/>
      <c r="RR278" s="128"/>
      <c r="RS278" s="128"/>
      <c r="RT278" s="128"/>
      <c r="RU278" s="128"/>
      <c r="RV278" s="128"/>
      <c r="RW278" s="128"/>
      <c r="RX278" s="128"/>
      <c r="RY278" s="128"/>
      <c r="RZ278" s="128"/>
      <c r="SA278" s="128"/>
      <c r="SB278" s="128"/>
      <c r="SC278" s="128"/>
      <c r="SD278" s="128"/>
      <c r="SE278" s="128"/>
      <c r="SF278" s="128"/>
      <c r="SG278" s="128"/>
      <c r="SH278" s="128"/>
      <c r="SI278" s="128"/>
      <c r="SJ278" s="128"/>
      <c r="SK278" s="128"/>
      <c r="SL278" s="128"/>
      <c r="SM278" s="128"/>
      <c r="SN278" s="128"/>
      <c r="SO278" s="128"/>
      <c r="SP278" s="128"/>
      <c r="SQ278" s="128"/>
      <c r="SR278" s="128"/>
      <c r="SS278" s="128"/>
      <c r="ST278" s="128"/>
      <c r="SU278" s="128"/>
      <c r="SV278" s="128"/>
      <c r="SW278" s="128"/>
      <c r="SX278" s="128"/>
      <c r="SY278" s="128"/>
      <c r="SZ278" s="128"/>
      <c r="TA278" s="128"/>
      <c r="TB278" s="128"/>
      <c r="TC278" s="128"/>
      <c r="TD278" s="128"/>
      <c r="TE278" s="128"/>
      <c r="TF278" s="128"/>
      <c r="TG278" s="128"/>
      <c r="TH278" s="128"/>
      <c r="TI278" s="128"/>
      <c r="TJ278" s="128"/>
      <c r="TK278" s="128"/>
      <c r="TL278" s="128"/>
      <c r="TM278" s="128"/>
      <c r="TN278" s="128"/>
      <c r="TO278" s="128"/>
      <c r="TP278" s="128"/>
      <c r="TQ278" s="128"/>
      <c r="TR278" s="128"/>
      <c r="TS278" s="128"/>
      <c r="TT278" s="128"/>
      <c r="TU278" s="128"/>
      <c r="TV278" s="128"/>
      <c r="TW278" s="128"/>
      <c r="TX278" s="128"/>
      <c r="TY278" s="128"/>
      <c r="TZ278" s="128"/>
      <c r="UA278" s="128"/>
      <c r="UB278" s="128"/>
      <c r="UC278" s="128"/>
      <c r="UD278" s="128"/>
      <c r="UE278" s="128"/>
      <c r="UF278" s="128"/>
      <c r="UG278" s="128"/>
      <c r="UH278" s="128"/>
      <c r="UI278" s="128"/>
      <c r="UJ278" s="128"/>
      <c r="UK278" s="128"/>
      <c r="UL278" s="128"/>
      <c r="UM278" s="128"/>
      <c r="UN278" s="128"/>
      <c r="UO278" s="128"/>
      <c r="UP278" s="128"/>
      <c r="UQ278" s="128"/>
      <c r="UR278" s="128"/>
      <c r="US278" s="128"/>
      <c r="UT278" s="128"/>
      <c r="UU278" s="128"/>
      <c r="UV278" s="128"/>
      <c r="UW278" s="128"/>
      <c r="UX278" s="128"/>
      <c r="UY278" s="128"/>
      <c r="UZ278" s="128"/>
      <c r="VA278" s="128"/>
      <c r="VB278" s="128"/>
    </row>
    <row r="279" spans="1:574" s="50" customFormat="1" x14ac:dyDescent="0.25">
      <c r="A279" s="131"/>
      <c r="B279" s="65"/>
      <c r="C279" s="136" t="s">
        <v>562</v>
      </c>
      <c r="D279" s="67">
        <f t="shared" ref="D279:I279" si="252">SUM(D7+D36+D99+D127+D149+D163+D228+D275)</f>
        <v>159953620350.84927</v>
      </c>
      <c r="E279" s="67">
        <f t="shared" si="252"/>
        <v>-2.5992393493652344E-3</v>
      </c>
      <c r="F279" s="140">
        <f t="shared" si="252"/>
        <v>159953620350.84671</v>
      </c>
      <c r="G279" s="140">
        <f>SUM(G7+G36+G99+G127+G149+G163+G228+G275)</f>
        <v>8620033031.1700001</v>
      </c>
      <c r="H279" s="140">
        <f t="shared" si="252"/>
        <v>42523030341.540001</v>
      </c>
      <c r="I279" s="67">
        <f t="shared" si="252"/>
        <v>117430590009.3067</v>
      </c>
      <c r="J279" s="88">
        <f t="shared" si="245"/>
        <v>0.73415399883873333</v>
      </c>
      <c r="K279" s="79"/>
      <c r="L279" s="67">
        <f>SUM(L7+L36+L99+L127+L149+L163+L228+L275)</f>
        <v>8620033031.1700001</v>
      </c>
      <c r="M279" s="67">
        <f>SUM(M7+M36+M99+M127+M149+M163+M228+M275)</f>
        <v>33902997310.369995</v>
      </c>
      <c r="N279" s="67">
        <f>SUM(N7+N36+N99+N127+N149+N163+N228+N275)</f>
        <v>42523030341.540001</v>
      </c>
      <c r="O279" s="67">
        <f>SUM(O7+O36+O99+O127+O149+O163+O228+O275)</f>
        <v>117430590009.3067</v>
      </c>
      <c r="P279" s="47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  <c r="GG279" s="128"/>
      <c r="GH279" s="128"/>
      <c r="GI279" s="128"/>
      <c r="GJ279" s="128"/>
      <c r="GK279" s="128"/>
      <c r="GL279" s="128"/>
      <c r="GM279" s="128"/>
      <c r="GN279" s="128"/>
      <c r="GO279" s="128"/>
      <c r="GP279" s="128"/>
      <c r="GQ279" s="128"/>
      <c r="GR279" s="128"/>
      <c r="GS279" s="128"/>
      <c r="GT279" s="128"/>
      <c r="GU279" s="128"/>
      <c r="GV279" s="128"/>
      <c r="GW279" s="128"/>
      <c r="GX279" s="128"/>
      <c r="GY279" s="128"/>
      <c r="GZ279" s="128"/>
      <c r="HA279" s="128"/>
      <c r="HB279" s="128"/>
      <c r="HC279" s="128"/>
      <c r="HD279" s="128"/>
      <c r="HE279" s="128"/>
      <c r="HF279" s="128"/>
      <c r="HG279" s="128"/>
      <c r="HH279" s="128"/>
      <c r="HI279" s="128"/>
      <c r="HJ279" s="128"/>
      <c r="HK279" s="128"/>
      <c r="HL279" s="128"/>
      <c r="HM279" s="128"/>
      <c r="HN279" s="128"/>
      <c r="HO279" s="128"/>
      <c r="HP279" s="128"/>
      <c r="HQ279" s="128"/>
      <c r="HR279" s="128"/>
      <c r="HS279" s="128"/>
      <c r="HT279" s="128"/>
      <c r="HU279" s="128"/>
      <c r="HV279" s="128"/>
      <c r="HW279" s="128"/>
      <c r="HX279" s="128"/>
      <c r="HY279" s="128"/>
      <c r="HZ279" s="128"/>
      <c r="IA279" s="128"/>
      <c r="IB279" s="128"/>
      <c r="IC279" s="128"/>
      <c r="ID279" s="128"/>
      <c r="IE279" s="128"/>
      <c r="IF279" s="128"/>
      <c r="IG279" s="128"/>
      <c r="IH279" s="128"/>
      <c r="II279" s="128"/>
      <c r="IJ279" s="128"/>
      <c r="IK279" s="128"/>
      <c r="IL279" s="128"/>
      <c r="IM279" s="128"/>
      <c r="IN279" s="128"/>
      <c r="IO279" s="128"/>
      <c r="IP279" s="128"/>
      <c r="IQ279" s="128"/>
      <c r="IR279" s="128"/>
      <c r="IS279" s="128"/>
      <c r="IT279" s="128"/>
      <c r="IU279" s="128"/>
      <c r="IV279" s="128"/>
      <c r="IW279" s="128"/>
      <c r="IX279" s="128"/>
      <c r="IY279" s="128"/>
      <c r="IZ279" s="128"/>
      <c r="JA279" s="128"/>
      <c r="JB279" s="128"/>
      <c r="JC279" s="128"/>
      <c r="JD279" s="128"/>
      <c r="JE279" s="128"/>
      <c r="JF279" s="128"/>
      <c r="JG279" s="128"/>
      <c r="JH279" s="128"/>
      <c r="JI279" s="128"/>
      <c r="JJ279" s="128"/>
      <c r="JK279" s="128"/>
      <c r="JL279" s="128"/>
      <c r="JM279" s="128"/>
      <c r="JN279" s="128"/>
      <c r="JO279" s="128"/>
      <c r="JP279" s="128"/>
      <c r="JQ279" s="128"/>
      <c r="JR279" s="128"/>
      <c r="JS279" s="128"/>
      <c r="JT279" s="128"/>
      <c r="JU279" s="128"/>
      <c r="JV279" s="128"/>
      <c r="JW279" s="128"/>
      <c r="JX279" s="128"/>
      <c r="JY279" s="128"/>
      <c r="JZ279" s="128"/>
      <c r="KA279" s="128"/>
      <c r="KB279" s="128"/>
      <c r="KC279" s="128"/>
      <c r="KD279" s="128"/>
      <c r="KE279" s="128"/>
      <c r="KF279" s="128"/>
      <c r="KG279" s="128"/>
      <c r="KH279" s="128"/>
      <c r="KI279" s="128"/>
      <c r="KJ279" s="128"/>
      <c r="KK279" s="128"/>
      <c r="KL279" s="128"/>
      <c r="KM279" s="128"/>
      <c r="KN279" s="128"/>
      <c r="KO279" s="128"/>
      <c r="KP279" s="128"/>
      <c r="KQ279" s="128"/>
      <c r="KR279" s="128"/>
      <c r="KS279" s="128"/>
      <c r="KT279" s="128"/>
      <c r="KU279" s="128"/>
      <c r="KV279" s="128"/>
      <c r="KW279" s="128"/>
      <c r="KX279" s="128"/>
      <c r="KY279" s="128"/>
      <c r="KZ279" s="128"/>
      <c r="LA279" s="128"/>
      <c r="LB279" s="128"/>
      <c r="LC279" s="128"/>
      <c r="LD279" s="128"/>
      <c r="LE279" s="128"/>
      <c r="LF279" s="128"/>
      <c r="LG279" s="128"/>
      <c r="LH279" s="128"/>
      <c r="LI279" s="128"/>
      <c r="LJ279" s="128"/>
      <c r="LK279" s="128"/>
      <c r="LL279" s="128"/>
      <c r="LM279" s="128"/>
      <c r="LN279" s="128"/>
      <c r="LO279" s="128"/>
      <c r="LP279" s="128"/>
      <c r="LQ279" s="128"/>
      <c r="LR279" s="128"/>
      <c r="LS279" s="128"/>
      <c r="LT279" s="128"/>
      <c r="LU279" s="128"/>
      <c r="LV279" s="128"/>
      <c r="LW279" s="128"/>
      <c r="LX279" s="128"/>
      <c r="LY279" s="128"/>
      <c r="LZ279" s="128"/>
      <c r="MA279" s="128"/>
      <c r="MB279" s="128"/>
      <c r="MC279" s="128"/>
      <c r="MD279" s="128"/>
      <c r="ME279" s="128"/>
      <c r="MF279" s="128"/>
      <c r="MG279" s="128"/>
      <c r="MH279" s="128"/>
      <c r="MI279" s="128"/>
      <c r="MJ279" s="128"/>
      <c r="MK279" s="128"/>
      <c r="ML279" s="128"/>
      <c r="MM279" s="128"/>
      <c r="MN279" s="128"/>
      <c r="MO279" s="128"/>
      <c r="MP279" s="128"/>
      <c r="MQ279" s="128"/>
      <c r="MR279" s="128"/>
      <c r="MS279" s="128"/>
      <c r="MT279" s="128"/>
      <c r="MU279" s="128"/>
      <c r="MV279" s="128"/>
      <c r="MW279" s="128"/>
      <c r="MX279" s="128"/>
      <c r="MY279" s="128"/>
      <c r="MZ279" s="128"/>
      <c r="NA279" s="128"/>
      <c r="NB279" s="128"/>
      <c r="NC279" s="128"/>
      <c r="ND279" s="128"/>
      <c r="NE279" s="128"/>
      <c r="NF279" s="128"/>
      <c r="NG279" s="128"/>
      <c r="NH279" s="128"/>
      <c r="NI279" s="128"/>
      <c r="NJ279" s="128"/>
      <c r="NK279" s="128"/>
      <c r="NL279" s="128"/>
      <c r="NM279" s="128"/>
      <c r="NN279" s="128"/>
      <c r="NO279" s="128"/>
      <c r="NP279" s="128"/>
      <c r="NQ279" s="128"/>
      <c r="NR279" s="128"/>
      <c r="NS279" s="128"/>
      <c r="NT279" s="128"/>
      <c r="NU279" s="128"/>
      <c r="NV279" s="128"/>
      <c r="NW279" s="128"/>
      <c r="NX279" s="128"/>
      <c r="NY279" s="128"/>
      <c r="NZ279" s="128"/>
      <c r="OA279" s="128"/>
      <c r="OB279" s="128"/>
      <c r="OC279" s="128"/>
      <c r="OD279" s="128"/>
      <c r="OE279" s="128"/>
      <c r="OF279" s="128"/>
      <c r="OG279" s="128"/>
      <c r="OH279" s="128"/>
      <c r="OI279" s="128"/>
      <c r="OJ279" s="128"/>
      <c r="OK279" s="128"/>
      <c r="OL279" s="128"/>
      <c r="OM279" s="128"/>
      <c r="ON279" s="128"/>
      <c r="OO279" s="128"/>
      <c r="OP279" s="128"/>
      <c r="OQ279" s="128"/>
      <c r="OR279" s="128"/>
      <c r="OS279" s="128"/>
      <c r="OT279" s="128"/>
      <c r="OU279" s="128"/>
      <c r="OV279" s="128"/>
      <c r="OW279" s="128"/>
      <c r="OX279" s="128"/>
      <c r="OY279" s="128"/>
      <c r="OZ279" s="128"/>
      <c r="PA279" s="128"/>
      <c r="PB279" s="128"/>
      <c r="PC279" s="128"/>
      <c r="PD279" s="128"/>
      <c r="PE279" s="128"/>
      <c r="PF279" s="128"/>
      <c r="PG279" s="128"/>
      <c r="PH279" s="128"/>
      <c r="PI279" s="128"/>
      <c r="PJ279" s="128"/>
      <c r="PK279" s="128"/>
      <c r="PL279" s="128"/>
      <c r="PM279" s="128"/>
      <c r="PN279" s="128"/>
      <c r="PO279" s="128"/>
      <c r="PP279" s="128"/>
      <c r="PQ279" s="128"/>
      <c r="PR279" s="128"/>
      <c r="PS279" s="128"/>
      <c r="PT279" s="128"/>
      <c r="PU279" s="128"/>
      <c r="PV279" s="128"/>
      <c r="PW279" s="128"/>
      <c r="PX279" s="128"/>
      <c r="PY279" s="128"/>
      <c r="PZ279" s="128"/>
      <c r="QA279" s="128"/>
      <c r="QB279" s="128"/>
      <c r="QC279" s="128"/>
      <c r="QD279" s="128"/>
      <c r="QE279" s="128"/>
      <c r="QF279" s="128"/>
      <c r="QG279" s="128"/>
      <c r="QH279" s="128"/>
      <c r="QI279" s="128"/>
      <c r="QJ279" s="128"/>
      <c r="QK279" s="128"/>
      <c r="QL279" s="128"/>
      <c r="QM279" s="128"/>
      <c r="QN279" s="128"/>
      <c r="QO279" s="128"/>
      <c r="QP279" s="128"/>
      <c r="QQ279" s="128"/>
      <c r="QR279" s="128"/>
      <c r="QS279" s="128"/>
      <c r="QT279" s="128"/>
      <c r="QU279" s="128"/>
      <c r="QV279" s="128"/>
      <c r="QW279" s="128"/>
      <c r="QX279" s="128"/>
      <c r="QY279" s="128"/>
      <c r="QZ279" s="128"/>
      <c r="RA279" s="128"/>
      <c r="RB279" s="128"/>
      <c r="RC279" s="128"/>
      <c r="RD279" s="128"/>
      <c r="RE279" s="128"/>
      <c r="RF279" s="128"/>
      <c r="RG279" s="128"/>
      <c r="RH279" s="128"/>
      <c r="RI279" s="128"/>
      <c r="RJ279" s="128"/>
      <c r="RK279" s="128"/>
      <c r="RL279" s="128"/>
      <c r="RM279" s="128"/>
      <c r="RN279" s="128"/>
      <c r="RO279" s="128"/>
      <c r="RP279" s="128"/>
      <c r="RQ279" s="128"/>
      <c r="RR279" s="128"/>
      <c r="RS279" s="128"/>
      <c r="RT279" s="128"/>
      <c r="RU279" s="128"/>
      <c r="RV279" s="128"/>
      <c r="RW279" s="128"/>
      <c r="RX279" s="128"/>
      <c r="RY279" s="128"/>
      <c r="RZ279" s="128"/>
      <c r="SA279" s="128"/>
      <c r="SB279" s="128"/>
      <c r="SC279" s="128"/>
      <c r="SD279" s="128"/>
      <c r="SE279" s="128"/>
      <c r="SF279" s="128"/>
      <c r="SG279" s="128"/>
      <c r="SH279" s="128"/>
      <c r="SI279" s="128"/>
      <c r="SJ279" s="128"/>
      <c r="SK279" s="128"/>
      <c r="SL279" s="128"/>
      <c r="SM279" s="128"/>
      <c r="SN279" s="128"/>
      <c r="SO279" s="128"/>
      <c r="SP279" s="128"/>
      <c r="SQ279" s="128"/>
      <c r="SR279" s="128"/>
      <c r="SS279" s="128"/>
      <c r="ST279" s="128"/>
      <c r="SU279" s="128"/>
      <c r="SV279" s="128"/>
      <c r="SW279" s="128"/>
      <c r="SX279" s="128"/>
      <c r="SY279" s="128"/>
      <c r="SZ279" s="128"/>
      <c r="TA279" s="128"/>
      <c r="TB279" s="128"/>
      <c r="TC279" s="128"/>
      <c r="TD279" s="128"/>
      <c r="TE279" s="128"/>
      <c r="TF279" s="128"/>
      <c r="TG279" s="128"/>
      <c r="TH279" s="128"/>
      <c r="TI279" s="128"/>
      <c r="TJ279" s="128"/>
      <c r="TK279" s="128"/>
      <c r="TL279" s="128"/>
      <c r="TM279" s="128"/>
      <c r="TN279" s="128"/>
      <c r="TO279" s="128"/>
      <c r="TP279" s="128"/>
      <c r="TQ279" s="128"/>
      <c r="TR279" s="128"/>
      <c r="TS279" s="128"/>
      <c r="TT279" s="128"/>
      <c r="TU279" s="128"/>
      <c r="TV279" s="128"/>
      <c r="TW279" s="128"/>
      <c r="TX279" s="128"/>
      <c r="TY279" s="128"/>
      <c r="TZ279" s="128"/>
      <c r="UA279" s="128"/>
      <c r="UB279" s="128"/>
      <c r="UC279" s="128"/>
      <c r="UD279" s="128"/>
      <c r="UE279" s="128"/>
      <c r="UF279" s="128"/>
      <c r="UG279" s="128"/>
      <c r="UH279" s="128"/>
      <c r="UI279" s="128"/>
      <c r="UJ279" s="128"/>
      <c r="UK279" s="128"/>
      <c r="UL279" s="128"/>
      <c r="UM279" s="128"/>
      <c r="UN279" s="128"/>
      <c r="UO279" s="128"/>
      <c r="UP279" s="128"/>
      <c r="UQ279" s="128"/>
      <c r="UR279" s="128"/>
      <c r="US279" s="128"/>
      <c r="UT279" s="128"/>
      <c r="UU279" s="128"/>
      <c r="UV279" s="128"/>
      <c r="UW279" s="128"/>
      <c r="UX279" s="128"/>
      <c r="UY279" s="128"/>
      <c r="UZ279" s="128"/>
      <c r="VA279" s="128"/>
      <c r="VB279" s="128"/>
    </row>
    <row r="280" spans="1:574" x14ac:dyDescent="0.25">
      <c r="L280" s="47"/>
      <c r="M280" s="47"/>
      <c r="N280" s="47"/>
      <c r="O280" s="47"/>
      <c r="P280" s="47"/>
    </row>
    <row r="281" spans="1:574" x14ac:dyDescent="0.25">
      <c r="A281" s="132" t="s">
        <v>563</v>
      </c>
      <c r="B281" s="117"/>
      <c r="C281" s="117"/>
      <c r="D281" s="117"/>
      <c r="E281" s="117"/>
      <c r="G281" s="142"/>
      <c r="H281" s="142"/>
      <c r="I281" s="117"/>
      <c r="J281" s="118"/>
      <c r="M281" s="47"/>
    </row>
    <row r="282" spans="1:574" hidden="1" x14ac:dyDescent="0.25">
      <c r="A282" s="44"/>
      <c r="C282" s="120" t="s">
        <v>564</v>
      </c>
      <c r="D282" s="119"/>
      <c r="E282" s="119"/>
      <c r="F282" s="121">
        <v>0</v>
      </c>
      <c r="G282" s="119">
        <v>0</v>
      </c>
      <c r="H282" s="119">
        <v>0</v>
      </c>
      <c r="I282" s="119">
        <v>0</v>
      </c>
      <c r="J282" s="49"/>
      <c r="K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4"/>
      <c r="EG282" s="44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X282" s="44"/>
      <c r="EY282" s="44"/>
      <c r="EZ282" s="44"/>
      <c r="FA282" s="44"/>
      <c r="FB282" s="44"/>
      <c r="FC282" s="44"/>
      <c r="FD282" s="44"/>
      <c r="FE282" s="44"/>
      <c r="FF282" s="44"/>
      <c r="FG282" s="44"/>
      <c r="FH282" s="44"/>
      <c r="FI282" s="44"/>
      <c r="FJ282" s="44"/>
      <c r="FK282" s="44"/>
      <c r="FL282" s="44"/>
      <c r="FM282" s="44"/>
      <c r="FN282" s="44"/>
      <c r="FO282" s="44"/>
      <c r="FP282" s="44"/>
      <c r="FQ282" s="44"/>
      <c r="FR282" s="44"/>
      <c r="FS282" s="44"/>
      <c r="FT282" s="44"/>
      <c r="FU282" s="44"/>
      <c r="FV282" s="44"/>
      <c r="FW282" s="44"/>
      <c r="FX282" s="44"/>
      <c r="FY282" s="44"/>
      <c r="FZ282" s="44"/>
      <c r="GA282" s="44"/>
      <c r="GB282" s="44"/>
      <c r="GC282" s="44"/>
      <c r="GD282" s="44"/>
      <c r="GE282" s="44"/>
      <c r="GF282" s="44"/>
      <c r="GG282" s="44"/>
      <c r="GH282" s="44"/>
      <c r="GI282" s="44"/>
      <c r="GJ282" s="44"/>
      <c r="GK282" s="44"/>
      <c r="GL282" s="44"/>
      <c r="GM282" s="44"/>
      <c r="GN282" s="44"/>
      <c r="GO282" s="44"/>
      <c r="GP282" s="44"/>
      <c r="GQ282" s="44"/>
      <c r="GR282" s="44"/>
      <c r="GS282" s="44"/>
      <c r="GT282" s="44"/>
      <c r="GU282" s="44"/>
      <c r="GV282" s="44"/>
      <c r="GW282" s="44"/>
      <c r="GX282" s="44"/>
      <c r="GY282" s="44"/>
      <c r="GZ282" s="44"/>
      <c r="HA282" s="44"/>
      <c r="HB282" s="44"/>
      <c r="HC282" s="44"/>
      <c r="HD282" s="44"/>
      <c r="HE282" s="44"/>
      <c r="HF282" s="44"/>
      <c r="HG282" s="44"/>
      <c r="HH282" s="44"/>
      <c r="HI282" s="44"/>
      <c r="HJ282" s="44"/>
      <c r="HK282" s="44"/>
      <c r="HL282" s="44"/>
      <c r="HM282" s="44"/>
      <c r="HN282" s="44"/>
      <c r="HO282" s="44"/>
      <c r="HP282" s="44"/>
      <c r="HQ282" s="44"/>
      <c r="HR282" s="44"/>
      <c r="HS282" s="44"/>
      <c r="HT282" s="44"/>
      <c r="HU282" s="44"/>
      <c r="HV282" s="44"/>
      <c r="HW282" s="44"/>
      <c r="HX282" s="44"/>
      <c r="HY282" s="44"/>
      <c r="HZ282" s="44"/>
      <c r="IA282" s="44"/>
      <c r="IB282" s="44"/>
      <c r="IC282" s="44"/>
      <c r="ID282" s="44"/>
      <c r="IE282" s="44"/>
      <c r="IF282" s="44"/>
      <c r="IG282" s="44"/>
      <c r="IH282" s="44"/>
      <c r="II282" s="44"/>
      <c r="IJ282" s="44"/>
      <c r="IK282" s="44"/>
      <c r="IL282" s="44"/>
      <c r="IM282" s="44"/>
      <c r="IN282" s="44"/>
      <c r="IO282" s="44"/>
      <c r="IP282" s="44"/>
      <c r="IQ282" s="44"/>
      <c r="IR282" s="44"/>
      <c r="IS282" s="44"/>
      <c r="IT282" s="44"/>
      <c r="IU282" s="44"/>
      <c r="IV282" s="44"/>
      <c r="IW282" s="44"/>
      <c r="IX282" s="44"/>
      <c r="IY282" s="44"/>
      <c r="IZ282" s="44"/>
      <c r="JA282" s="44"/>
      <c r="JB282" s="44"/>
      <c r="JC282" s="44"/>
      <c r="JD282" s="44"/>
      <c r="JE282" s="44"/>
      <c r="JF282" s="44"/>
      <c r="JG282" s="44"/>
      <c r="JH282" s="44"/>
      <c r="JI282" s="44"/>
      <c r="JJ282" s="44"/>
      <c r="JK282" s="44"/>
      <c r="JL282" s="44"/>
      <c r="JM282" s="44"/>
      <c r="JN282" s="44"/>
      <c r="JO282" s="44"/>
      <c r="JP282" s="44"/>
      <c r="JQ282" s="44"/>
      <c r="JR282" s="44"/>
      <c r="JS282" s="44"/>
      <c r="JT282" s="44"/>
      <c r="JU282" s="44"/>
      <c r="JV282" s="44"/>
      <c r="JW282" s="44"/>
      <c r="JX282" s="44"/>
      <c r="JY282" s="44"/>
      <c r="JZ282" s="44"/>
      <c r="KA282" s="44"/>
      <c r="KB282" s="44"/>
      <c r="KC282" s="44"/>
      <c r="KD282" s="44"/>
      <c r="KE282" s="44"/>
      <c r="KF282" s="44"/>
      <c r="KG282" s="44"/>
      <c r="KH282" s="44"/>
      <c r="KI282" s="44"/>
      <c r="KJ282" s="44"/>
      <c r="KK282" s="44"/>
      <c r="KL282" s="44"/>
      <c r="KM282" s="44"/>
      <c r="KN282" s="44"/>
      <c r="KO282" s="44"/>
      <c r="KP282" s="44"/>
      <c r="KQ282" s="44"/>
      <c r="KR282" s="44"/>
      <c r="KS282" s="44"/>
      <c r="KT282" s="44"/>
      <c r="KU282" s="44"/>
      <c r="KV282" s="44"/>
      <c r="KW282" s="44"/>
      <c r="KX282" s="44"/>
      <c r="KY282" s="44"/>
      <c r="KZ282" s="44"/>
      <c r="LA282" s="44"/>
      <c r="LB282" s="44"/>
      <c r="LC282" s="44"/>
      <c r="LD282" s="44"/>
      <c r="LE282" s="44"/>
      <c r="LF282" s="44"/>
      <c r="LG282" s="44"/>
      <c r="LH282" s="44"/>
      <c r="LI282" s="44"/>
      <c r="LJ282" s="44"/>
      <c r="LK282" s="44"/>
      <c r="LL282" s="44"/>
      <c r="LM282" s="44"/>
      <c r="LN282" s="44"/>
      <c r="LO282" s="44"/>
      <c r="LP282" s="44"/>
      <c r="LQ282" s="44"/>
      <c r="LR282" s="44"/>
      <c r="LS282" s="44"/>
      <c r="LT282" s="44"/>
      <c r="LU282" s="44"/>
      <c r="LV282" s="44"/>
      <c r="LW282" s="44"/>
      <c r="LX282" s="44"/>
      <c r="LY282" s="44"/>
      <c r="LZ282" s="44"/>
      <c r="MA282" s="44"/>
      <c r="MB282" s="44"/>
      <c r="MC282" s="44"/>
      <c r="MD282" s="44"/>
      <c r="ME282" s="44"/>
      <c r="MF282" s="44"/>
      <c r="MG282" s="44"/>
      <c r="MH282" s="44"/>
      <c r="MI282" s="44"/>
      <c r="MJ282" s="44"/>
      <c r="MK282" s="44"/>
      <c r="ML282" s="44"/>
      <c r="MM282" s="44"/>
      <c r="MN282" s="44"/>
      <c r="MO282" s="44"/>
      <c r="MP282" s="44"/>
      <c r="MQ282" s="44"/>
      <c r="MR282" s="44"/>
      <c r="MS282" s="44"/>
      <c r="MT282" s="44"/>
      <c r="MU282" s="44"/>
      <c r="MV282" s="44"/>
      <c r="MW282" s="44"/>
      <c r="MX282" s="44"/>
      <c r="MY282" s="44"/>
      <c r="MZ282" s="44"/>
      <c r="NA282" s="44"/>
      <c r="NB282" s="44"/>
      <c r="NC282" s="44"/>
      <c r="ND282" s="44"/>
      <c r="NE282" s="44"/>
      <c r="NF282" s="44"/>
      <c r="NG282" s="44"/>
      <c r="NH282" s="44"/>
      <c r="NI282" s="44"/>
      <c r="NJ282" s="44"/>
      <c r="NK282" s="44"/>
      <c r="NL282" s="44"/>
      <c r="NM282" s="44"/>
      <c r="NN282" s="44"/>
      <c r="NO282" s="44"/>
      <c r="NP282" s="44"/>
      <c r="NQ282" s="44"/>
      <c r="NR282" s="44"/>
      <c r="NS282" s="44"/>
      <c r="NT282" s="44"/>
      <c r="NU282" s="44"/>
      <c r="NV282" s="44"/>
      <c r="NW282" s="44"/>
      <c r="NX282" s="44"/>
      <c r="NY282" s="44"/>
      <c r="NZ282" s="44"/>
      <c r="OA282" s="44"/>
      <c r="OB282" s="44"/>
      <c r="OC282" s="44"/>
      <c r="OD282" s="44"/>
      <c r="OE282" s="44"/>
      <c r="OF282" s="44"/>
      <c r="OG282" s="44"/>
      <c r="OH282" s="44"/>
      <c r="OI282" s="44"/>
      <c r="OJ282" s="44"/>
      <c r="OK282" s="44"/>
      <c r="OL282" s="44"/>
      <c r="OM282" s="44"/>
      <c r="ON282" s="44"/>
      <c r="OO282" s="44"/>
      <c r="OP282" s="44"/>
      <c r="OQ282" s="44"/>
      <c r="OR282" s="44"/>
      <c r="OS282" s="44"/>
      <c r="OT282" s="44"/>
      <c r="OU282" s="44"/>
      <c r="OV282" s="44"/>
      <c r="OW282" s="44"/>
      <c r="OX282" s="44"/>
      <c r="OY282" s="44"/>
      <c r="OZ282" s="44"/>
      <c r="PA282" s="44"/>
      <c r="PB282" s="44"/>
      <c r="PC282" s="44"/>
      <c r="PD282" s="44"/>
      <c r="PE282" s="44"/>
      <c r="PF282" s="44"/>
      <c r="PG282" s="44"/>
      <c r="PH282" s="44"/>
      <c r="PI282" s="44"/>
      <c r="PJ282" s="44"/>
      <c r="PK282" s="44"/>
      <c r="PL282" s="44"/>
      <c r="PM282" s="44"/>
      <c r="PN282" s="44"/>
      <c r="PO282" s="44"/>
      <c r="PP282" s="44"/>
      <c r="PQ282" s="44"/>
      <c r="PR282" s="44"/>
      <c r="PS282" s="44"/>
      <c r="PT282" s="44"/>
      <c r="PU282" s="44"/>
      <c r="PV282" s="44"/>
      <c r="PW282" s="44"/>
      <c r="PX282" s="44"/>
      <c r="PY282" s="44"/>
      <c r="PZ282" s="44"/>
      <c r="QA282" s="44"/>
      <c r="QB282" s="44"/>
      <c r="QC282" s="44"/>
      <c r="QD282" s="44"/>
      <c r="QE282" s="44"/>
      <c r="QF282" s="44"/>
      <c r="QG282" s="44"/>
      <c r="QH282" s="44"/>
      <c r="QI282" s="44"/>
      <c r="QJ282" s="44"/>
      <c r="QK282" s="44"/>
      <c r="QL282" s="44"/>
      <c r="QM282" s="44"/>
      <c r="QN282" s="44"/>
      <c r="QO282" s="44"/>
      <c r="QP282" s="44"/>
      <c r="QQ282" s="44"/>
      <c r="QR282" s="44"/>
      <c r="QS282" s="44"/>
      <c r="QT282" s="44"/>
      <c r="QU282" s="44"/>
      <c r="QV282" s="44"/>
      <c r="QW282" s="44"/>
      <c r="QX282" s="44"/>
      <c r="QY282" s="44"/>
      <c r="QZ282" s="44"/>
      <c r="RA282" s="44"/>
      <c r="RB282" s="44"/>
      <c r="RC282" s="44"/>
      <c r="RD282" s="44"/>
      <c r="RE282" s="44"/>
      <c r="RF282" s="44"/>
      <c r="RG282" s="44"/>
      <c r="RH282" s="44"/>
      <c r="RI282" s="44"/>
      <c r="RJ282" s="44"/>
      <c r="RK282" s="44"/>
      <c r="RL282" s="44"/>
      <c r="RM282" s="44"/>
      <c r="RN282" s="44"/>
      <c r="RO282" s="44"/>
      <c r="RP282" s="44"/>
      <c r="RQ282" s="44"/>
      <c r="RR282" s="44"/>
      <c r="RS282" s="44"/>
      <c r="RT282" s="44"/>
      <c r="RU282" s="44"/>
      <c r="RV282" s="44"/>
      <c r="RW282" s="44"/>
      <c r="RX282" s="44"/>
      <c r="RY282" s="44"/>
      <c r="RZ282" s="44"/>
      <c r="SA282" s="44"/>
      <c r="SB282" s="44"/>
      <c r="SC282" s="44"/>
      <c r="SD282" s="44"/>
      <c r="SE282" s="44"/>
      <c r="SF282" s="44"/>
      <c r="SG282" s="44"/>
      <c r="SH282" s="44"/>
      <c r="SI282" s="44"/>
      <c r="SJ282" s="44"/>
      <c r="SK282" s="44"/>
      <c r="SL282" s="44"/>
      <c r="SM282" s="44"/>
      <c r="SN282" s="44"/>
      <c r="SO282" s="44"/>
      <c r="SP282" s="44"/>
      <c r="SQ282" s="44"/>
      <c r="SR282" s="44"/>
      <c r="SS282" s="44"/>
      <c r="ST282" s="44"/>
      <c r="SU282" s="44"/>
      <c r="SV282" s="44"/>
      <c r="SW282" s="44"/>
      <c r="SX282" s="44"/>
      <c r="SY282" s="44"/>
      <c r="SZ282" s="44"/>
      <c r="TA282" s="44"/>
      <c r="TB282" s="44"/>
      <c r="TC282" s="44"/>
      <c r="TD282" s="44"/>
      <c r="TE282" s="44"/>
      <c r="TF282" s="44"/>
      <c r="TG282" s="44"/>
      <c r="TH282" s="44"/>
      <c r="TI282" s="44"/>
      <c r="TJ282" s="44"/>
      <c r="TK282" s="44"/>
      <c r="TL282" s="44"/>
      <c r="TM282" s="44"/>
      <c r="TN282" s="44"/>
      <c r="TO282" s="44"/>
      <c r="TP282" s="44"/>
      <c r="TQ282" s="44"/>
      <c r="TR282" s="44"/>
      <c r="TS282" s="44"/>
      <c r="TT282" s="44"/>
      <c r="TU282" s="44"/>
      <c r="TV282" s="44"/>
      <c r="TW282" s="44"/>
      <c r="TX282" s="44"/>
      <c r="TY282" s="44"/>
      <c r="TZ282" s="44"/>
      <c r="UA282" s="44"/>
      <c r="UB282" s="44"/>
      <c r="UC282" s="44"/>
      <c r="UD282" s="44"/>
      <c r="UE282" s="44"/>
      <c r="UF282" s="44"/>
      <c r="UG282" s="44"/>
      <c r="UH282" s="44"/>
      <c r="UI282" s="44"/>
      <c r="UJ282" s="44"/>
      <c r="UK282" s="44"/>
      <c r="UL282" s="44"/>
      <c r="UM282" s="44"/>
      <c r="UN282" s="44"/>
      <c r="UO282" s="44"/>
      <c r="UP282" s="44"/>
      <c r="UQ282" s="44"/>
      <c r="UR282" s="44"/>
      <c r="US282" s="44"/>
      <c r="UT282" s="44"/>
      <c r="UU282" s="44"/>
      <c r="UV282" s="44"/>
      <c r="UW282" s="44"/>
      <c r="UX282" s="44"/>
      <c r="UY282" s="44"/>
      <c r="UZ282" s="44"/>
      <c r="VA282" s="44"/>
      <c r="VB282" s="44"/>
    </row>
  </sheetData>
  <autoFilter ref="A5:J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18,365,399.94"/>
        <filter val="1,250,745,462.00"/>
        <filter val="1,261,100.00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775,534,453.50"/>
        <filter val="1,800,525.33"/>
        <filter val="10,536,656,625.87"/>
        <filter val="10,983,788.24"/>
        <filter val="101,539,413.18"/>
        <filter val="106,659,512.00"/>
        <filter val="107,050,768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7,381,199.00"/>
        <filter val="159,953,620,350.85"/>
        <filter val="16,000,000.00"/>
        <filter val="16,705,554.71"/>
        <filter val="16,964,923.03"/>
        <filter val="163,198,464.40"/>
        <filter val="17,214,998.00"/>
        <filter val="17,799,791.37"/>
        <filter val="17,892,400.37"/>
        <filter val="170,802,895.90"/>
        <filter val="178,546,044.98"/>
        <filter val="18,723,926.00"/>
        <filter val="181,186,812.00"/>
        <filter val="185,266,203.03"/>
        <filter val="189,553,252.90"/>
        <filter val="19,000,000.00"/>
        <filter val="19,687,299.01"/>
        <filter val="2,000,000.00"/>
        <filter val="2,054,594,238.75"/>
        <filter val="2,062,957,986.12"/>
        <filter val="2,122,807.42"/>
        <filter val="2,160,103,360.00"/>
        <filter val="2,177,510.27"/>
        <filter val="2,209,645,895.18"/>
        <filter val="2,271,502,245.50"/>
        <filter val="2,366,980,586.16"/>
        <filter val="2,402,129,117.75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08,910,461.75"/>
        <filter val="21,040,292.45"/>
        <filter val="21,787,100.00"/>
        <filter val="211,884,201.26"/>
        <filter val="22,350,000.00"/>
        <filter val="229,424,829.67"/>
        <filter val="23,000,000.00"/>
        <filter val="23,381,319.50"/>
        <filter val="235,725,600.51"/>
        <filter val="236,357,952.00"/>
        <filter val="236,408,500.00"/>
        <filter val="239,644,934.25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7,932,957.00"/>
        <filter val="3,000,000.00"/>
        <filter val="3,008,000.00"/>
        <filter val="3,052,835,117.47"/>
        <filter val="3,054,793,055.55"/>
        <filter val="3,098,510.37"/>
        <filter val="3,702,558,341.67"/>
        <filter val="3,800,000.00"/>
        <filter val="30,000,000.00"/>
        <filter val="30,240,594.00"/>
        <filter val="307,337,856.47"/>
        <filter val="31,016,524.00"/>
        <filter val="32,439,568.00"/>
        <filter val="329,570,461.75"/>
        <filter val="33,000,000.00"/>
        <filter val="333,530.00"/>
        <filter val="338,787,324.68"/>
        <filter val="34,892,808,194.03"/>
        <filter val="350,000.00"/>
        <filter val="37,500,000.00"/>
        <filter val="38,941,775.00"/>
        <filter val="4,000,000.00"/>
        <filter val="4,172,040.00"/>
        <filter val="4,235,703,045.87"/>
        <filter val="4,498,104.67"/>
        <filter val="4,557,773,505.24"/>
        <filter val="4,692,107,759.06"/>
        <filter val="4,765,155.24"/>
        <filter val="40,022,592,977.83"/>
        <filter val="40,398,150.39"/>
        <filter val="42,000,000.00"/>
        <filter val="42,200,000.00"/>
        <filter val="42,654,275,480.29"/>
        <filter val="43,901,980.71"/>
        <filter val="433,904,374.75"/>
        <filter val="47,414,991.79"/>
        <filter val="475,500.00"/>
        <filter val="48,422,559.91"/>
        <filter val="490,238,784.55"/>
        <filter val="5,116,141,437.86"/>
        <filter val="5,117,751,041.67"/>
        <filter val="5,500,000.00"/>
        <filter val="50,327,676.25"/>
        <filter val="500,000.00"/>
        <filter val="509,398,464.40"/>
        <filter val="51,546,526.00"/>
        <filter val="51,676,029.32"/>
        <filter val="52,500,000.00"/>
        <filter val="531,176,216.00"/>
        <filter val="532,870,765.32"/>
        <filter val="54,772,904.00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8,230,609.04"/>
        <filter val="688,668,357.97"/>
        <filter val="699,569,246.00"/>
        <filter val="7,276,025.30"/>
        <filter val="7,435,907,207.75"/>
        <filter val="77,493,000.00"/>
        <filter val="8,000,000.00"/>
        <filter val="8,169,260.00"/>
        <filter val="8,368,465,226.47"/>
        <filter val="8,579,692,354.59"/>
        <filter val="8,675,803,082.94"/>
        <filter val="8,975,979,305.19"/>
        <filter val="80,000,000.00"/>
        <filter val="800,000.00"/>
        <filter val="81,040,262,892.28"/>
        <filter val="834,491,071.61"/>
        <filter val="85,500,000.00"/>
        <filter val="87,803,961.41"/>
        <filter val="895,965,955.42"/>
        <filter val="9,133,982.17"/>
        <filter val="9,923,990.38"/>
        <filter val="906,076,953.26"/>
        <filter val="93,866,723.32"/>
        <filter val="948,591,984.74"/>
        <filter val="950,000.00"/>
        <filter val="959,882,385.80"/>
        <filter val="983,359,913.06"/>
        <filter val="997,765,250.00"/>
      </filters>
    </filterColumn>
    <filterColumn colId="8" showButton="0"/>
  </autoFilter>
  <mergeCells count="7">
    <mergeCell ref="O5:O6"/>
    <mergeCell ref="B5:C6"/>
    <mergeCell ref="D5:D6"/>
    <mergeCell ref="F5:F6"/>
    <mergeCell ref="I5:J5"/>
    <mergeCell ref="L5:L6"/>
    <mergeCell ref="N5:N6"/>
  </mergeCells>
  <hyperlinks>
    <hyperlink ref="C1" location="Indice!A1" display="PRESUPUESTO ORDINARIO 2020" xr:uid="{99059BDE-4276-43E5-9340-7865B2901102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2020-05-18T22:21:38Z</dcterms:created>
  <dcterms:modified xsi:type="dcterms:W3CDTF">2020-05-18T22:40:15Z</dcterms:modified>
</cp:coreProperties>
</file>