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5" windowWidth="9615" windowHeight="11625" tabRatio="677"/>
  </bookViews>
  <sheets>
    <sheet name="Portada" sheetId="16" r:id="rId1"/>
    <sheet name="Hoja de reporte 1" sheetId="29" state="hidden" r:id="rId2"/>
    <sheet name="Trámite 1" sheetId="30" state="hidden" r:id="rId3"/>
    <sheet name="Hoja de reporte 2" sheetId="31" r:id="rId4"/>
    <sheet name="Trámite 2" sheetId="34" r:id="rId5"/>
  </sheets>
  <definedNames>
    <definedName name="cesar" localSheetId="1">('Hoja de reporte 1'!PeríodoReal*(#REF!&gt;0))*'Hoja de reporte 1'!PeríodoEnPlan</definedName>
    <definedName name="cesar" localSheetId="3">('Hoja de reporte 2'!PeríodoReal*(#REF!&gt;0))*'Hoja de reporte 2'!PeríodoEnPlan</definedName>
    <definedName name="cesar" localSheetId="2">(PeríodoReal*(#REF!&gt;0))*PeríodoEnPlan</definedName>
    <definedName name="cesar" localSheetId="4">(PeríodoReal*(#REF!&gt;0))*PeríodoEnPlan</definedName>
    <definedName name="cesar">(PeríodoReal*(#REF!&gt;0))*PeríodoEnPlan</definedName>
    <definedName name="ExcesoPorcentajeCompletado" localSheetId="1">(#REF!=MEDIAN(#REF!,#REF!,#REF!+#REF!)*(#REF!&gt;0))*((#REF!&lt;(INT(#REF!+#REF!*#REF!)))+(#REF!=#REF!))*(#REF!&gt;0)</definedName>
    <definedName name="ExcesoPorcentajeCompletado" localSheetId="3">(#REF!=MEDIAN(#REF!,#REF!,#REF!+#REF!)*(#REF!&gt;0))*((#REF!&lt;(INT(#REF!+#REF!*#REF!)))+(#REF!=#REF!))*(#REF!&gt;0)</definedName>
    <definedName name="ExcesoPorcentajeCompletado" localSheetId="2">('Trámite 1'!A$9=MEDIAN('Trámite 1'!A$9,'Trámite 1'!$H1,'Trámite 1'!$H1+'Trámite 1'!$I1)*('Trámite 1'!$H1&gt;0))*(('Trámite 1'!A$9&lt;(INT('Trámite 1'!$H1+'Trámite 1'!$I1*'Trámite 1'!$J1)))+('Trámite 1'!A$9='Trámite 1'!$H1))*('Trámite 1'!$J1&gt;0)</definedName>
    <definedName name="ExcesoPorcentajeCompletado" localSheetId="4">('Trámite 2'!A$9=MEDIAN('Trámite 2'!A$9,'Trámite 2'!$H1,'Trámite 2'!$H1+'Trámite 2'!$I1)*('Trámite 2'!$H1&gt;0))*(('Trámite 2'!A$9&lt;(INT('Trámite 2'!$H1+'Trámite 2'!$I1*'Trámite 2'!$J1)))+('Trámite 2'!A$9='Trámite 2'!$H1))*('Trámite 2'!$J1&gt;0)</definedName>
    <definedName name="ExcesoPorcentajeCompletado">(#REF!=MEDIAN(#REF!,#REF!,#REF!+#REF!)*(#REF!&gt;0))*((#REF!&lt;(INT(#REF!+#REF!*#REF!)))+(#REF!=#REF!))*(#REF!&gt;0)</definedName>
    <definedName name="ExcesoReal" localSheetId="1">'Hoja de reporte 1'!PeríodoReal*(#REF!&gt;0)</definedName>
    <definedName name="ExcesoReal" localSheetId="3">'Hoja de reporte 2'!PeríodoReal*(#REF!&gt;0)</definedName>
    <definedName name="ExcesoReal" localSheetId="2">'Trámite 1'!PeríodoReal*('Trámite 1'!$H1&gt;0)</definedName>
    <definedName name="ExcesoReal" localSheetId="4">'Trámite 2'!PeríodoReal*('Trámite 2'!$H1&gt;0)</definedName>
    <definedName name="ExcesoReal">PeríodoReal*(#REF!&gt;0)</definedName>
    <definedName name="hojaruta2" localSheetId="1">('Hoja de reporte 1'!PeríodoReal*(#REF!&gt;0))*'Hoja de reporte 1'!PeríodoEnPlan</definedName>
    <definedName name="hojaruta2" localSheetId="3">('Hoja de reporte 2'!PeríodoReal*(#REF!&gt;0))*'Hoja de reporte 2'!PeríodoEnPlan</definedName>
    <definedName name="hojaruta2" localSheetId="2">(PeríodoReal*(#REF!&gt;0))*PeríodoEnPlan</definedName>
    <definedName name="hojaruta2" localSheetId="4">(PeríodoReal*(#REF!&gt;0))*PeríodoEnPlan</definedName>
    <definedName name="hojaruta2">(PeríodoReal*(#REF!&gt;0))*PeríodoEnPlan</definedName>
    <definedName name="JAK" localSheetId="3">('Hoja de reporte 2'!KIDKA*(#REF!&gt;0))*'Hoja de reporte 2'!PeríodoEnPlan</definedName>
    <definedName name="JAK" localSheetId="2">('Trámite 1'!KIDKA*(#REF!&gt;0))*PeríodoEnPlan</definedName>
    <definedName name="JAK" localSheetId="4">('Trámite 2'!KIDKA*(#REF!&gt;0))*PeríodoEnPlan</definedName>
    <definedName name="JAK">(KIDKA*(#REF!&gt;0))*'Hoja de reporte 1'!PeríodoEnPlan</definedName>
    <definedName name="KIDKA" localSheetId="3">#REF!=MEDIAN(#REF!,#REF!,#REF!+#REF!-1)</definedName>
    <definedName name="KIDKA" localSheetId="2">#REF!=MEDIAN(#REF!,#REF!,#REF!+#REF!-1)</definedName>
    <definedName name="KIDKA" localSheetId="4">#REF!=MEDIAN(#REF!,#REF!,#REF!+#REF!-1)</definedName>
    <definedName name="KIDKA">#REF!=MEDIAN(#REF!,#REF!,#REF!+#REF!-1)</definedName>
    <definedName name="klk" localSheetId="3">(#REF!=MEDIAN(#REF!,#REF!,#REF!+#REF!)*(#REF!&gt;0))*((#REF!&lt;(INT(#REF!+#REF!*#REF!)))+(#REF!=#REF!))*(#REF!&gt;0)</definedName>
    <definedName name="klk" localSheetId="4">(#REF!=MEDIAN(#REF!,#REF!,#REF!+#REF!)*(#REF!&gt;0))*((#REF!&lt;(INT(#REF!+#REF!*#REF!)))+(#REF!=#REF!))*(#REF!&gt;0)</definedName>
    <definedName name="klk">(#REF!=MEDIAN(#REF!,#REF!,#REF!+#REF!)*(#REF!&gt;0))*((#REF!&lt;(INT(#REF!+#REF!*#REF!)))+(#REF!=#REF!))*(#REF!&gt;0)</definedName>
    <definedName name="kok" localSheetId="3">#REF!</definedName>
    <definedName name="kok" localSheetId="4">#REF!</definedName>
    <definedName name="kok">#REF!</definedName>
    <definedName name="mn" localSheetId="3">('Hoja de reporte 2'!PeríodoReal*(#REF!&gt;0))*'Hoja de reporte 2'!PeríodoEnPlan</definedName>
    <definedName name="mn" localSheetId="2">(PeríodoReal*(#REF!&gt;0))*PeríodoEnPlan</definedName>
    <definedName name="mn" localSheetId="4">(PeríodoReal*(#REF!&gt;0))*PeríodoEnPlan</definedName>
    <definedName name="mn">('Hoja de reporte 1'!PeríodoReal*(#REF!&gt;0))*'Hoja de reporte 1'!PeríodoEnPlan</definedName>
    <definedName name="paso">(PeríodoReal*(#REF!&gt;0))*PeríodoEnPlan</definedName>
    <definedName name="período_seleccionado" localSheetId="1">#REF!</definedName>
    <definedName name="período_seleccionado" localSheetId="3">#REF!</definedName>
    <definedName name="período_seleccionado" localSheetId="2">'Trámite 1'!#REF!</definedName>
    <definedName name="período_seleccionado" localSheetId="4">'Trámite 2'!#REF!</definedName>
    <definedName name="período_seleccionado">#REF!</definedName>
    <definedName name="PeríodoEnPlan" localSheetId="1">#REF!=MEDIAN(#REF!,#REF!,#REF!+#REF!-1)</definedName>
    <definedName name="PeríodoEnPlan" localSheetId="3">#REF!=MEDIAN(#REF!,#REF!,#REF!+#REF!-1)</definedName>
    <definedName name="PeríodoEnPlan" localSheetId="2">'Trámite 1'!A$9=MEDIAN('Trámite 1'!A$9,'Trámite 1'!$F1,'Trámite 1'!$F1+'Trámite 1'!$G1-1)</definedName>
    <definedName name="PeríodoEnPlan" localSheetId="4">'Trámite 2'!A$9=MEDIAN('Trámite 2'!A$9,'Trámite 2'!$F1,'Trámite 2'!$F1+'Trámite 2'!$G1-1)</definedName>
    <definedName name="PeríodoEnPlan">#REF!=MEDIAN(#REF!,#REF!,#REF!+#REF!-1)</definedName>
    <definedName name="PeríodoReal" localSheetId="1">#REF!=MEDIAN(#REF!,#REF!,#REF!+#REF!-1)</definedName>
    <definedName name="PeríodoReal" localSheetId="3">#REF!=MEDIAN(#REF!,#REF!,#REF!+#REF!-1)</definedName>
    <definedName name="PeríodoReal" localSheetId="2">'Trámite 1'!A$9=MEDIAN('Trámite 1'!A$9,'Trámite 1'!$H1,'Trámite 1'!$H1+'Trámite 1'!$I1-1)</definedName>
    <definedName name="PeríodoReal" localSheetId="4">'Trámite 2'!A$9=MEDIAN('Trámite 2'!A$9,'Trámite 2'!$H1,'Trámite 2'!$H1+'Trámite 2'!$I1-1)</definedName>
    <definedName name="PeríodoReal">#REF!=MEDIAN(#REF!,#REF!,#REF!+#REF!-1)</definedName>
    <definedName name="Plan" localSheetId="1">'Hoja de reporte 1'!PeríodoEnPlan*(#REF!&gt;0)</definedName>
    <definedName name="Plan" localSheetId="3">'Hoja de reporte 2'!PeríodoEnPlan*(#REF!&gt;0)</definedName>
    <definedName name="Plan" localSheetId="2">'Trámite 1'!PeríodoEnPlan*('Trámite 1'!$F1&gt;0)</definedName>
    <definedName name="Plan" localSheetId="4">'Trámite 2'!PeríodoEnPlan*('Trámite 2'!$F1&gt;0)</definedName>
    <definedName name="Plan">PeríodoEnPlan*(#REF!&gt;0)</definedName>
    <definedName name="PorcentajeCompletado" localSheetId="1">'Hoja de reporte 1'!ExcesoPorcentajeCompletado*'Hoja de reporte 1'!PeríodoEnPlan</definedName>
    <definedName name="PorcentajeCompletado" localSheetId="3">'Hoja de reporte 2'!ExcesoPorcentajeCompletado*'Hoja de reporte 2'!PeríodoEnPlan</definedName>
    <definedName name="PorcentajeCompletado" localSheetId="2">'Trámite 1'!ExcesoPorcentajeCompletado*'Trámite 1'!PeríodoEnPlan</definedName>
    <definedName name="PorcentajeCompletado" localSheetId="4">'Trámite 2'!ExcesoPorcentajeCompletado*'Trámite 2'!PeríodoEnPlan</definedName>
    <definedName name="PorcentajeCompletado">ExcesoPorcentajeCompletado*PeríodoEnPlan</definedName>
    <definedName name="Porcentajecompletado1" localSheetId="1">'Hoja de reporte 1'!tri*'Hoja de reporte 1'!PeríodoEnPlan</definedName>
    <definedName name="Porcentajecompletado1" localSheetId="3">'Hoja de reporte 2'!tri*'Hoja de reporte 2'!PeríodoEnPlan</definedName>
    <definedName name="Porcentajecompletado1" localSheetId="2">'Trámite 1'!tri*PeríodoEnPlan</definedName>
    <definedName name="Porcentajecompletado1" localSheetId="4">'Trámite 2'!tri*PeríodoEnPlan</definedName>
    <definedName name="Porcentajecompletado1">tri*PeríodoEnPlan</definedName>
    <definedName name="Real" localSheetId="1">('Hoja de reporte 1'!PeríodoReal*(#REF!&gt;0))*'Hoja de reporte 1'!PeríodoEnPlan</definedName>
    <definedName name="Real" localSheetId="3">('Hoja de reporte 2'!PeríodoReal*(#REF!&gt;0))*'Hoja de reporte 2'!PeríodoEnPlan</definedName>
    <definedName name="Real" localSheetId="2">('Trámite 1'!PeríodoReal*('Trámite 1'!$H1&gt;0))*'Trámite 1'!PeríodoEnPlan</definedName>
    <definedName name="Real" localSheetId="4">('Trámite 2'!PeríodoReal*('Trámite 2'!$H1&gt;0))*'Trámite 2'!PeríodoEnPlan</definedName>
    <definedName name="Real">(PeríodoReal*(#REF!&gt;0))*PeríodoEnPlan</definedName>
    <definedName name="real0">ExcesoPorcentajeCompletado*PeríodoEnPlan</definedName>
    <definedName name="real1" localSheetId="1">('Hoja de reporte 1'!PeríodoReal*(#REF!&gt;0))*'Hoja de reporte 1'!PeríodoEnPlan</definedName>
    <definedName name="real1" localSheetId="3">('Hoja de reporte 2'!PeríodoReal*(#REF!&gt;0))*'Hoja de reporte 2'!PeríodoEnPlan</definedName>
    <definedName name="real1" localSheetId="2">(PeríodoReal*(#REF!&gt;0))*PeríodoEnPlan</definedName>
    <definedName name="real1" localSheetId="4">(PeríodoReal*(#REF!&gt;0))*PeríodoEnPlan</definedName>
    <definedName name="real1">(PeríodoReal*(#REF!&gt;0))*PeríodoEnPlan</definedName>
    <definedName name="real2">(PeríodoReal*(#REF!&gt;0))*PeríodoEnPlan</definedName>
    <definedName name="tramite">ExcesoPorcentajeCompletado*PeríodoEnPlan</definedName>
    <definedName name="Tramite1actual" localSheetId="3">#REF!=MEDIAN(#REF!,#REF!,#REF!+#REF!-1)</definedName>
    <definedName name="Tramite1actual" localSheetId="2">#REF!=MEDIAN(#REF!,#REF!,#REF!+#REF!-1)</definedName>
    <definedName name="Tramite1actual" localSheetId="4">#REF!=MEDIAN(#REF!,#REF!,#REF!+#REF!-1)</definedName>
    <definedName name="Tramite1actual">#REF!=MEDIAN(#REF!,#REF!,#REF!+#REF!-1)</definedName>
    <definedName name="tramite2" localSheetId="3">#REF!=MEDIAN(#REF!,#REF!,#REF!+#REF!-1)</definedName>
    <definedName name="tramite2" localSheetId="2">#REF!=MEDIAN(#REF!,#REF!,#REF!+#REF!-1)</definedName>
    <definedName name="tramite2" localSheetId="4">#REF!=MEDIAN(#REF!,#REF!,#REF!+#REF!-1)</definedName>
    <definedName name="tramite2">#REF!=MEDIAN(#REF!,#REF!,#REF!+#REF!-1)</definedName>
    <definedName name="tramite2actual" localSheetId="3">#REF!=MEDIAN(#REF!,#REF!,#REF!+#REF!-1)</definedName>
    <definedName name="tramite2actual" localSheetId="2">#REF!=MEDIAN(#REF!,#REF!,#REF!+#REF!-1)</definedName>
    <definedName name="tramite2actual" localSheetId="4">#REF!=MEDIAN(#REF!,#REF!,#REF!+#REF!-1)</definedName>
    <definedName name="tramite2actual">#REF!=MEDIAN(#REF!,#REF!,#REF!+#REF!-1)</definedName>
    <definedName name="tri" localSheetId="1">(#REF!=MEDIAN(#REF!,#REF!,#REF!+#REF!)*(#REF!&gt;0))*((#REF!&lt;(INT(#REF!+#REF!*#REF!)))+(#REF!=#REF!))*(#REF!&gt;0)</definedName>
    <definedName name="tri" localSheetId="3">(#REF!=MEDIAN(#REF!,#REF!,#REF!+#REF!)*(#REF!&gt;0))*((#REF!&lt;(INT(#REF!+#REF!*#REF!)))+(#REF!=#REF!))*(#REF!&gt;0)</definedName>
    <definedName name="tri" localSheetId="2">(#REF!=MEDIAN(#REF!,#REF!,#REF!+#REF!)*(#REF!&gt;0))*((#REF!&lt;(INT(#REF!+#REF!*#REF!)))+(#REF!=#REF!))*(#REF!&gt;0)</definedName>
    <definedName name="tri" localSheetId="4">(#REF!=MEDIAN(#REF!,#REF!,#REF!+#REF!)*(#REF!&gt;0))*((#REF!&lt;(INT(#REF!+#REF!*#REF!)))+(#REF!=#REF!))*(#REF!&gt;0)</definedName>
    <definedName name="tri">(#REF!=MEDIAN(#REF!,#REF!,#REF!+#REF!)*(#REF!&gt;0))*((#REF!&lt;(INT(#REF!+#REF!*#REF!)))+(#REF!=#REF!))*(#REF!&gt;0)</definedName>
  </definedNames>
  <calcPr calcId="145621"/>
</workbook>
</file>

<file path=xl/calcChain.xml><?xml version="1.0" encoding="utf-8"?>
<calcChain xmlns="http://schemas.openxmlformats.org/spreadsheetml/2006/main">
  <c r="E6" i="31" l="1"/>
  <c r="G18" i="34"/>
  <c r="G10" i="34" l="1"/>
  <c r="G12" i="34"/>
  <c r="G15" i="30"/>
  <c r="G12" i="30"/>
  <c r="G10" i="30"/>
  <c r="F21" i="34"/>
  <c r="F20" i="34"/>
  <c r="F19" i="34"/>
  <c r="F18" i="34"/>
  <c r="F17" i="34"/>
  <c r="F16" i="34"/>
  <c r="F15" i="34"/>
  <c r="F14" i="34"/>
  <c r="F13" i="34"/>
  <c r="F12" i="34"/>
  <c r="F11" i="34"/>
  <c r="F10" i="34"/>
  <c r="G9" i="30" l="1"/>
  <c r="G9" i="34"/>
  <c r="F40" i="30"/>
  <c r="F39" i="30"/>
  <c r="F38" i="30"/>
  <c r="F37" i="30"/>
  <c r="F36" i="30"/>
  <c r="F35" i="30"/>
  <c r="F34" i="30"/>
  <c r="F33" i="30"/>
  <c r="F32" i="30"/>
  <c r="F31" i="30"/>
  <c r="F30" i="30"/>
  <c r="F29" i="30"/>
  <c r="F28" i="30"/>
  <c r="F27" i="30"/>
  <c r="F26" i="30"/>
  <c r="F25" i="30"/>
  <c r="F24" i="30"/>
  <c r="F23" i="30"/>
  <c r="F22" i="30"/>
  <c r="F21" i="30"/>
  <c r="F20" i="30"/>
  <c r="F19" i="30"/>
  <c r="F18" i="30"/>
  <c r="F17" i="30"/>
  <c r="F16" i="30"/>
  <c r="F15" i="30"/>
  <c r="F14" i="30"/>
  <c r="F13" i="30"/>
  <c r="F12" i="30"/>
  <c r="F11" i="30"/>
  <c r="F10" i="30"/>
</calcChain>
</file>

<file path=xl/sharedStrings.xml><?xml version="1.0" encoding="utf-8"?>
<sst xmlns="http://schemas.openxmlformats.org/spreadsheetml/2006/main" count="209" uniqueCount="142">
  <si>
    <t>Responsable</t>
  </si>
  <si>
    <t>Fecha de inicio</t>
  </si>
  <si>
    <t>Porcentaje de avance</t>
  </si>
  <si>
    <t>Fecha final</t>
  </si>
  <si>
    <r>
      <rPr>
        <b/>
        <sz val="42"/>
        <rFont val="Corbel"/>
        <family val="2"/>
      </rPr>
      <t>Planificador del proyecto</t>
    </r>
  </si>
  <si>
    <t>No.</t>
  </si>
  <si>
    <r>
      <rPr>
        <b/>
        <sz val="13"/>
        <color indexed="10"/>
        <rFont val="Calibri"/>
        <family val="2"/>
      </rPr>
      <t>NOTA:</t>
    </r>
    <r>
      <rPr>
        <sz val="13"/>
        <color indexed="63"/>
        <rFont val="Calibri"/>
        <family val="2"/>
      </rPr>
      <t xml:space="preserve">
Siempre será necesario hacer un ajuste en el gráfico para que se ajuste la fecha inicial de la primera barra al primer día del proyecto, para ello seguir los siguientes pasos:
- La primera actividad en iniciar es la actividad 1 y para colocar dicha barra justo a la fecha de inicio del eje debemos obtener el valor numérico de su fecha de inicio. 
- El valor numérico se conoce haciendo clic derecho sobre la celda de la fecha de inicio de la actividad 1, allí elegir la opción Formato de celda y cambiar temporalmente la opción de Categoría a Número. Sin hacer clic en el botón Aceptar se puede observar en la sección Muestra que el valor numérico para esa fecha (por ejemplo 40544). Es necesario anotar ese número para colocarlo como valor de inicio en el gráfico, y luego cerrar el cuadro de diálogo.
- Luego de cerrar el cuadro de diálogo Formato de celdas, se selecciona las etiquetas del eje horizontal dando clic derecho al eje para seleccionar la opción Dar formato a eje. Aparecerá el cuadro de diálogo Dar formato a eje y en la sección Mínima selecciona la opción Fija y coloca el valor numérico de la fecha de la actividad 1 que acabamos de obtener (en nuestro ejemplo es el valor 40544) y dar Aceptar e inmediatamente se ajusta la fecha de la barra horizontal al inicio del proyecto.
</t>
    </r>
  </si>
  <si>
    <t>FECHA DE CUMPLIMIENTO DE LA META:</t>
  </si>
  <si>
    <t>ENTIDAD A CARGO:</t>
  </si>
  <si>
    <t xml:space="preserve">PERSONA CONTACTO: </t>
  </si>
  <si>
    <t>PORCENTAJE DE AVANCE:</t>
  </si>
  <si>
    <t>TRÁMITE O SERVICIO</t>
  </si>
  <si>
    <t>DESCRIPCIÓN DE LA REFORMA:</t>
  </si>
  <si>
    <t>IMPACTO ESPERADO:</t>
  </si>
  <si>
    <t>FECHA DEL REPORTE:</t>
  </si>
  <si>
    <t xml:space="preserve">PLAN DE MEJORA REGULATORIA </t>
  </si>
  <si>
    <t xml:space="preserve">             BANCO HIPOTECARIO DE LA VIVIENDA </t>
  </si>
  <si>
    <t>AVANCE CUALITATIVO:</t>
  </si>
  <si>
    <t>Con riesgo de incumplimiento (    )</t>
  </si>
  <si>
    <t>Oficiales de Mejora Regulatoria</t>
  </si>
  <si>
    <t>MINISTERIO DE VIVIENDA Y ASENTAMIENTOS HUMANOS</t>
  </si>
  <si>
    <t>HOJA DE REPORTE DE AVANCES DEL PLAN DE MEJORA REGULATORIA</t>
  </si>
  <si>
    <t>Con rezago en lo programado (    )</t>
  </si>
  <si>
    <t>INDICAR DE MANERA RESUMIDA, LOS PRINCIPALES AVANCES</t>
  </si>
  <si>
    <t>¿SI LA MEJORA SE CLASIFICA CON REZAGO O RIESGO DE INCUMPLIMIENTO?</t>
  </si>
  <si>
    <t xml:space="preserve">INDIQUE LAS LIMITACIONES:
INDIQUE LAS ACCIONES DE MEJORA: </t>
  </si>
  <si>
    <t>SI SE HAN REALIZADO AJUSTES SUSTANCIALES AL PLANIFICADOR, INDIQUE CUALES</t>
  </si>
  <si>
    <t xml:space="preserve">     ☐   INCLUSION DE NUEVAS ACTIVIDADES
     ☐   CAMBIO DE FECHAS EN LAS ACTIVIDADES
     ☐   ELIMINACION DE ACTIVIDADADES 
     ☐   OTROS (ESPECIFIQUE) _______________________</t>
  </si>
  <si>
    <t>¿EXISTEN ALERTAS QUE REQUIERAN LA COLABORACIÓN DEL MEIC O DEL CONSEJO PRESIDENCIAL DE GOBIERNO?</t>
  </si>
  <si>
    <t xml:space="preserve">INDIQUE CAULES LAS ALERTAS: </t>
  </si>
  <si>
    <t xml:space="preserve">¿SE ADJUNTAN DOCUMENTOS  SOPORTE?
</t>
  </si>
  <si>
    <t>ESPECIFIQUE QUÉ DOCUMENTOS:</t>
  </si>
  <si>
    <r>
      <rPr>
        <b/>
        <u/>
        <sz val="12"/>
        <color theme="1"/>
        <rFont val="Calibri"/>
        <family val="2"/>
        <scheme val="minor"/>
      </rPr>
      <t xml:space="preserve">NOTA: </t>
    </r>
    <r>
      <rPr>
        <sz val="10"/>
        <rFont val="Arial"/>
        <family val="2"/>
      </rPr>
      <t>Se debe adjuntar el "</t>
    </r>
    <r>
      <rPr>
        <i/>
        <sz val="12"/>
        <color theme="1"/>
        <rFont val="Calibri"/>
        <family val="2"/>
        <scheme val="minor"/>
      </rPr>
      <t>Planificador del proyecto</t>
    </r>
    <r>
      <rPr>
        <sz val="10"/>
        <rFont val="Arial"/>
        <family val="2"/>
      </rPr>
      <t>" donde se demuestra el avance de las actividades y por ende el porcentaje de avance general de la reforma.</t>
    </r>
  </si>
  <si>
    <t>Trámite 1 del PMR 2016: Propuesta para la modificación en la presentación y aceptación del requisito de certificación de ingreso familiar .</t>
  </si>
  <si>
    <r>
      <rPr>
        <b/>
        <sz val="10"/>
        <color indexed="23"/>
        <rFont val="Calibri"/>
        <family val="2"/>
        <scheme val="minor"/>
      </rPr>
      <t>ACTIVIDAD</t>
    </r>
  </si>
  <si>
    <r>
      <rPr>
        <b/>
        <sz val="10"/>
        <color indexed="23"/>
        <rFont val="Calibri"/>
        <family val="2"/>
        <scheme val="minor"/>
      </rPr>
      <t>DURACIÓN</t>
    </r>
  </si>
  <si>
    <t>Actualización y homogenización del Estudio de Trabajo Social que aplican las entidades autorizadas.</t>
  </si>
  <si>
    <t>MIVAH-BANHVI</t>
  </si>
  <si>
    <t>1.1</t>
  </si>
  <si>
    <t>Análisis de la experiencia en la aplicación del Estudio de Trabajo Social vigente.</t>
  </si>
  <si>
    <t>Actualización (con variables sobre el ingreso familiar) del formulario 2-99 Declaración Jurada para uso de las entidades autorizadas.</t>
  </si>
  <si>
    <t>2.1</t>
  </si>
  <si>
    <t>Análisis de la experiencia en la aplicación de la Declaración Jurada vigente.</t>
  </si>
  <si>
    <t>1.3.1</t>
  </si>
  <si>
    <r>
      <t xml:space="preserve">Consulta al Colegio de Trabajadores Sociales de Costa Rica. </t>
    </r>
    <r>
      <rPr>
        <vertAlign val="superscript"/>
        <sz val="10"/>
        <rFont val="Calibri"/>
        <family val="2"/>
        <scheme val="minor"/>
      </rPr>
      <t>1/</t>
    </r>
  </si>
  <si>
    <t>BANHVI</t>
  </si>
  <si>
    <t>Establecer el procedimiento para la transferencia de la información de la FIS, por parte del IMAS  a la entidad autorizada, por medio del MIVAH.</t>
  </si>
  <si>
    <t xml:space="preserve">MIVAH </t>
  </si>
  <si>
    <t>3.1</t>
  </si>
  <si>
    <t>Adendum al Convenio IMAS-MIVAH, sobre privacidad y transferencia de datos.</t>
  </si>
  <si>
    <t>MIVAH-IMAS</t>
  </si>
  <si>
    <t>1.2</t>
  </si>
  <si>
    <t>Desarrollo de las nuevas variables que debe contener el Estudio de Trabajo Social.</t>
  </si>
  <si>
    <t>2.2</t>
  </si>
  <si>
    <t>Desarrollo de los nuevos ítems que debe contener la Declaración Jurada.</t>
  </si>
  <si>
    <t>3.2</t>
  </si>
  <si>
    <r>
      <t>Validación de la herramienta para el intercambio y gestión de información de beneficiarios puente.</t>
    </r>
    <r>
      <rPr>
        <vertAlign val="superscript"/>
        <sz val="10"/>
        <color rgb="FF404040"/>
        <rFont val="Calibri"/>
        <family val="2"/>
        <scheme val="minor"/>
      </rPr>
      <t xml:space="preserve"> 2/</t>
    </r>
  </si>
  <si>
    <t>I Informe de avance de PMR 2016.</t>
  </si>
  <si>
    <t>1.3</t>
  </si>
  <si>
    <t>Presentación de la propuesta de Estudio de Trabajo Social, ante la Junta Directiva del BANHVI.</t>
  </si>
  <si>
    <t>2.3</t>
  </si>
  <si>
    <t>Presentación de la propuesta de modificación de la Declaración Jurada, ante la Junta Directiva del BANHVI.</t>
  </si>
  <si>
    <t>1.4</t>
  </si>
  <si>
    <t>Validación de la propuesta del Estudio de Trabajo Social, por parte de la Administración del BANHVI y las entidades autorizadas.</t>
  </si>
  <si>
    <t>BANHVI y Entidades Autorizadas</t>
  </si>
  <si>
    <t>2.4</t>
  </si>
  <si>
    <t>Validación de la propuesta de modificación del formulario de Declaración Jurada, por parte de la Administración del BANHVI y las entidades autorizadas.</t>
  </si>
  <si>
    <t>2.5</t>
  </si>
  <si>
    <t>Análisis de la validación del formulario de Declaración Jurada, por parte de la Administración BANHVI.</t>
  </si>
  <si>
    <t>3.3</t>
  </si>
  <si>
    <r>
      <t>Inicio de la aplicación de la herramienta, por parte de las entidades autorizadas.</t>
    </r>
    <r>
      <rPr>
        <vertAlign val="superscript"/>
        <sz val="10"/>
        <color rgb="FF404040"/>
        <rFont val="Calibri"/>
        <family val="2"/>
        <scheme val="minor"/>
      </rPr>
      <t xml:space="preserve"> 3/</t>
    </r>
  </si>
  <si>
    <t>Entidades                autorizadas</t>
  </si>
  <si>
    <t>II Informe de avance de PMR 2016.</t>
  </si>
  <si>
    <t>2.6</t>
  </si>
  <si>
    <t>Ratificación de la propuesta de modificación de la Declaración Jurada, por parte de la Junta Directiva del BANHVI.</t>
  </si>
  <si>
    <t>Junta Directiva del BANHVI</t>
  </si>
  <si>
    <t>1.5</t>
  </si>
  <si>
    <t>Análisis de la validación del Estudio de Trabajo Social, por parte de la Administración del BANHVI.</t>
  </si>
  <si>
    <t>2.7</t>
  </si>
  <si>
    <r>
      <t xml:space="preserve">Publicación del Acuerdo de modificación del Formulario 2-99 Declaración Jurada para uso de las entidades autorizadas, en el Diario Oficial La Gaceta. </t>
    </r>
    <r>
      <rPr>
        <vertAlign val="superscript"/>
        <sz val="10"/>
        <color rgb="FF404040"/>
        <rFont val="Calibri"/>
        <family val="2"/>
        <scheme val="minor"/>
      </rPr>
      <t>4/</t>
    </r>
  </si>
  <si>
    <t>III Informe de avance de PMR 2016.</t>
  </si>
  <si>
    <t>1.6</t>
  </si>
  <si>
    <t>Ratificación de la propuesta de Estudio de Trabajo Social, por parte de la Junta Directiva del BANHVI.</t>
  </si>
  <si>
    <t>2.8</t>
  </si>
  <si>
    <r>
      <t xml:space="preserve">Aplicación del nuevo formulario de Declaración Jurada, por parte de las entidades autorizadas. </t>
    </r>
    <r>
      <rPr>
        <vertAlign val="superscript"/>
        <sz val="10"/>
        <color rgb="FF404040"/>
        <rFont val="Calibri"/>
        <family val="2"/>
        <scheme val="minor"/>
      </rPr>
      <t>5/</t>
    </r>
  </si>
  <si>
    <t>Entidades 
Autorizadas</t>
  </si>
  <si>
    <t>1.7</t>
  </si>
  <si>
    <r>
      <t xml:space="preserve">Publicación del Acuerdo en el Diario Oficial La Gaceta. </t>
    </r>
    <r>
      <rPr>
        <vertAlign val="superscript"/>
        <sz val="10"/>
        <color rgb="FF404040"/>
        <rFont val="Calibri"/>
        <family val="2"/>
        <scheme val="minor"/>
      </rPr>
      <t>4/</t>
    </r>
  </si>
  <si>
    <t>IV Informe de avance de PMR 2016.</t>
  </si>
  <si>
    <t>2.9</t>
  </si>
  <si>
    <t>Evaluación de la aplicación del nuevo formulario 2-99 Declaración Jurada para uso de las entidades autorizadas.</t>
  </si>
  <si>
    <t>1.8</t>
  </si>
  <si>
    <r>
      <t xml:space="preserve">Aplicación del nuevo Estudio de Trabajo Social, por parte de las entidades autorizadas. </t>
    </r>
    <r>
      <rPr>
        <vertAlign val="superscript"/>
        <sz val="10"/>
        <color rgb="FF404040"/>
        <rFont val="Calibri"/>
        <family val="2"/>
        <scheme val="minor"/>
      </rPr>
      <t>5/</t>
    </r>
  </si>
  <si>
    <t>3.4</t>
  </si>
  <si>
    <t>Evaluación de la aplicación de la herramienta de transferencia de información.</t>
  </si>
  <si>
    <t>V Informe de avance de PMR 2016.</t>
  </si>
  <si>
    <t>1.9</t>
  </si>
  <si>
    <t>Evaluación de la aplicación del Estudio de Trabajo Social.</t>
  </si>
  <si>
    <r>
      <rPr>
        <vertAlign val="superscript"/>
        <sz val="10"/>
        <color rgb="FF404040"/>
        <rFont val="Calibri"/>
        <family val="2"/>
      </rPr>
      <t>1/</t>
    </r>
    <r>
      <rPr>
        <sz val="10"/>
        <color rgb="FF404040"/>
        <rFont val="Calibri"/>
        <family val="2"/>
      </rPr>
      <t xml:space="preserve"> El Colegio de Trabajadores Sociales no forma parte del SFNV. De manera anticipada, se iniciarán las negociaciones con este órgano corporativo, para facilitar su respaldo al nuevo instrumento.</t>
    </r>
  </si>
  <si>
    <r>
      <rPr>
        <vertAlign val="superscript"/>
        <sz val="10"/>
        <color rgb="FF404040"/>
        <rFont val="Calibri"/>
        <family val="2"/>
      </rPr>
      <t>2/</t>
    </r>
    <r>
      <rPr>
        <sz val="10"/>
        <color rgb="FF404040"/>
        <rFont val="Calibri"/>
        <family val="2"/>
      </rPr>
      <t xml:space="preserve"> El IMAS no forma parte del Sistema Financiero Nacional para la Vivienda (SFNV).</t>
    </r>
  </si>
  <si>
    <r>
      <rPr>
        <vertAlign val="superscript"/>
        <sz val="10"/>
        <color rgb="FF404040"/>
        <rFont val="Calibri"/>
        <family val="2"/>
      </rPr>
      <t xml:space="preserve">3/ </t>
    </r>
    <r>
      <rPr>
        <sz val="10"/>
        <color rgb="FF404040"/>
        <rFont val="Calibri"/>
        <family val="2"/>
      </rPr>
      <t xml:space="preserve">La aplicación de la herramienta será de carácter continuo, a partir de esa fecha, pero para efectos de la evaluación se hará un corte al 31 de octubre de 2016 (6 meses). </t>
    </r>
  </si>
  <si>
    <r>
      <rPr>
        <vertAlign val="superscript"/>
        <sz val="10"/>
        <color rgb="FF404040"/>
        <rFont val="Calibri"/>
        <family val="2"/>
      </rPr>
      <t>4/</t>
    </r>
    <r>
      <rPr>
        <sz val="10"/>
        <color rgb="FF404040"/>
        <rFont val="Calibri"/>
        <family val="2"/>
      </rPr>
      <t xml:space="preserve"> La Imprenta Nacional no forma parte del SFNV.</t>
    </r>
  </si>
  <si>
    <r>
      <rPr>
        <vertAlign val="superscript"/>
        <sz val="10"/>
        <color rgb="FF404040"/>
        <rFont val="Calibri"/>
        <family val="2"/>
      </rPr>
      <t>5/</t>
    </r>
    <r>
      <rPr>
        <sz val="10"/>
        <color rgb="FF404040"/>
        <rFont val="Calibri"/>
        <family val="2"/>
      </rPr>
      <t xml:space="preserve"> La aplicación del formulario será de carácter continuo, a partir de esa fecha, pero para efectos de la evaluación se hará un corte en la fecha señalada.</t>
    </r>
  </si>
  <si>
    <r>
      <rPr>
        <vertAlign val="superscript"/>
        <sz val="10"/>
        <color rgb="FF404040"/>
        <rFont val="Calibri"/>
        <family val="2"/>
      </rPr>
      <t>6/</t>
    </r>
    <r>
      <rPr>
        <sz val="10"/>
        <color rgb="FF404040"/>
        <rFont val="Calibri"/>
        <family val="2"/>
      </rPr>
      <t xml:space="preserve">  La actividad de suscripción de la Carta de Compromiso Ciudadano se desarrollará en el PMR del año 2017.</t>
    </r>
  </si>
  <si>
    <t>Propuesta para la modificación en la presentación y aceptación del requisito de certificación de ingreso familiar.</t>
  </si>
  <si>
    <t>El problema que se pretende resolver es eliminar un requisito que tiene un costo para las familias, creado por un acuerdo administrativo de la Junta Directiva del BANHVI, que no es soportable por muchos beneficiarios y que finalmente es financiado por algunos desarrolladores, lo cual no es conveniente. Con esta mejora, se da la eventual eliminación de un requisito, reduciendo costos y plazos. 
Por lo tanto, se pretende hacer más eficiente el trámite de postulación al BFV, específicamente en el requisito de determinación del ingreso familiar, al sustituir la certificación de contador público autorizado o privado, por la FIS o el estudio socioeconómico elaborado por Trabajador(a) Social de la EA, complementado con el formulario BANHVI 2-99 “Declaración jurada para uso de las EA”.</t>
  </si>
  <si>
    <t>Martha Camacho Murillo.</t>
  </si>
  <si>
    <t xml:space="preserve">☐ SI          X NO      </t>
  </si>
  <si>
    <r>
      <rPr>
        <b/>
        <sz val="9.5"/>
        <color indexed="23"/>
        <rFont val="Arial"/>
        <family val="2"/>
      </rPr>
      <t>ACTIVIDAD</t>
    </r>
  </si>
  <si>
    <r>
      <rPr>
        <b/>
        <sz val="9.5"/>
        <color indexed="23"/>
        <rFont val="Arial"/>
        <family val="2"/>
      </rPr>
      <t>DURACIÓN</t>
    </r>
  </si>
  <si>
    <t>Análisis de la pertinencia de los requisitos vigentes.</t>
  </si>
  <si>
    <t>Sub-comisión de trabajo de la Comisión intersectorial de Vivienda</t>
  </si>
  <si>
    <t xml:space="preserve">6.1 </t>
  </si>
  <si>
    <t>* Permite al Estado agilizar la asignación de los recursos del SFNV.
* Actualiza y clarifica a las empresas desarrolladoras o constructoras que operan con el Sistema, los requisitos necesarios para la presentación y aprobación de las solicitudes de financiamiento.
* Favorece que los potenciales beneficiarios de una vivienda en los proyectos financiados bajo estas modalidades, tengan certeza de su ejecución y evitar
la estafa por parte de terceros.
* Posibilita que los potenciales beneficiarios de estas viviendas y el público en general, puedan contar con información transparente, que se hará pública por medio de la página web del MIVAH y el BANHVI, sobre la actualización de los requisitos de financiamiento para estas modalidades y del uso eficiente de los recursos del Fondo de Subsidios para la Vivienda.</t>
  </si>
  <si>
    <t>Banco Hipotecario de la Vivienda (BANHVI).</t>
  </si>
  <si>
    <t>Alexis Solano Montero.</t>
  </si>
  <si>
    <t>La aplicación de la presente propuesta, implicará una disminución de tiempos y costos del trámite para las familias que se postulan al BFV. Una certificación de contador público autorizado o de contador privado, actualmente tiene un costo mínimo estimado de veinticinco mil colones, monto que se ahorraría al administrado al utilizar los medios regulados disponibles especificados en la propuesta a saber: FIS actualizada a un año o en su defecto, estudio de trabajo social, complementándose en cualquiera de los dos casos, con declaración jurada.</t>
  </si>
  <si>
    <t>Dirección Fondo de Subsidios para
Vivienda (FOSUVI).</t>
  </si>
  <si>
    <t>No aplica</t>
  </si>
  <si>
    <t>De acuerdo con lo programado (    )</t>
  </si>
  <si>
    <t>Sistematización  concordada (legal y administrativamente) de los requisitos establecidos para los proyectos S-001, S-002 y          S-004.</t>
  </si>
  <si>
    <t>Trámite 2 del PMR 2016: Revisión integral de los requisitos de proyectos habitacionales financiados al amparo del Artículo 59 de la Ley N° 7052 (modalidades S-001, S-002 y S-004).</t>
  </si>
  <si>
    <t>Identificación de los antecedentes legales y administrativos que sustentan la existencia de cada requisito asociado a los proyectos  S-001, 
S-002 y S-004.</t>
  </si>
  <si>
    <t>Revisión de los requisitos establecidos para los proyectos  S-001, S-002 y S-004.</t>
  </si>
  <si>
    <t>Propuesta integral de modificación de los requisitos para los proyectos  S-001, S-002 y S-004.</t>
  </si>
  <si>
    <r>
      <t>Elaboración de un informe de sistematización concordada de requisitos para los proyectos                  S-001, S-002 y S-004.</t>
    </r>
    <r>
      <rPr>
        <vertAlign val="superscript"/>
        <sz val="10"/>
        <color rgb="FF404040"/>
        <rFont val="Calibri"/>
        <family val="2"/>
        <scheme val="minor"/>
      </rPr>
      <t xml:space="preserve"> 1/</t>
    </r>
  </si>
  <si>
    <r>
      <rPr>
        <vertAlign val="superscript"/>
        <sz val="10"/>
        <color theme="1" tint="0.24994659260841701"/>
        <rFont val="Arial"/>
        <family val="2"/>
      </rPr>
      <t>1/</t>
    </r>
    <r>
      <rPr>
        <sz val="10"/>
        <color theme="1" tint="0.24994659260841701"/>
        <rFont val="Arial"/>
        <family val="2"/>
      </rPr>
      <t xml:space="preserve"> Se advierte que, en la práctica, dicho informe quedará subsumido por la presentación de borrador de propuesta de insumos y recomendaciones para la reestructuración de los formularios existentes para los proyectos S-001, S-002 y S-004. Ver actividad N° 6.</t>
    </r>
  </si>
  <si>
    <t>Revisión integral de los requisitos de proyectos habitacionales financiados al amparo del artículo 59 de la Ley N° 7052 (modalidades S-001, S-002 y S-004).</t>
  </si>
  <si>
    <t>El problema que se pretende resolver es la eventual modificación o eliminación de requisitos que complejizan y ralentizan el proceso de concreción de proyecto de vivienda de interés social financiados al amparo del Artículo 59 de la Ley del SFNV, modalidades S-001, S-002 y S-004. 
Por lo tanto, se pretende actualizar y simplificar los requisitos de proyectos habitacionales financiados al amparo del Artículo 59 de la Ley N° 7052, mediante las modalidades S-001, S-002 y S-004.</t>
  </si>
  <si>
    <t xml:space="preserve">      ☐   INCLUSION DE NUEVAS ACTIVIDADES
      ☐   CAMBIO DE FECHAS EN LAS ACTIVIDADES
      ☐   ELIMINACION DE ACTIVIDADADES 
      ☐   OTROS (ESPECIFIQUE)</t>
  </si>
  <si>
    <t xml:space="preserve">INDIQUE CUALES LAS ALERTAS: </t>
  </si>
  <si>
    <t>*Por decisión de la Administración del BANHVI, este trámite se elimina del PMR 2016; lo cual será, debidamente, justificado por dicha institución, mediante la remisión de un oficio.</t>
  </si>
  <si>
    <t>10 de noviembre de 2016</t>
  </si>
  <si>
    <r>
      <t xml:space="preserve">ESPECIFIQUE QUÉ DOCUMENTOS:
</t>
    </r>
    <r>
      <rPr>
        <sz val="12"/>
        <color theme="1"/>
        <rFont val="Calibri"/>
        <family val="2"/>
        <scheme val="minor"/>
      </rPr>
      <t xml:space="preserve">
</t>
    </r>
  </si>
  <si>
    <t xml:space="preserve">☐ SI            ☐ NO      </t>
  </si>
  <si>
    <t xml:space="preserve">☐ SI         ☐ NO      </t>
  </si>
  <si>
    <t>De acuerdo con lo programado (  X  )</t>
  </si>
  <si>
    <r>
      <rPr>
        <vertAlign val="superscript"/>
        <sz val="10"/>
        <color theme="1" tint="0.24994659260841701"/>
        <rFont val="Arial"/>
        <family val="2"/>
      </rPr>
      <t>2/</t>
    </r>
    <r>
      <rPr>
        <sz val="10"/>
        <color theme="1" tint="0.24994659260841701"/>
        <rFont val="Arial"/>
        <family val="2"/>
      </rPr>
      <t xml:space="preserve"> Se elimina la sub actividad 6.2, dado que el ejercicio de Control Previo arroja como resultado que se trata de un mejoramiento, y no de la creación de un trámite o requisito nuevo; lo cual no implica costos para el administrado.</t>
    </r>
  </si>
  <si>
    <r>
      <rPr>
        <vertAlign val="superscript"/>
        <sz val="10"/>
        <color theme="1" tint="0.24994659260841701"/>
        <rFont val="Arial"/>
        <family val="2"/>
      </rPr>
      <t>3/</t>
    </r>
    <r>
      <rPr>
        <sz val="10"/>
        <color theme="1" tint="0.24994659260841701"/>
        <rFont val="Arial"/>
        <family val="2"/>
      </rPr>
      <t xml:space="preserve"> Las subsecuentes actividades, tales como: sistematización de la validación, presentación y ratificación ante la Junta Directiva del BANHVI, implementación de la propuesta integral de modificación y su respectiva evaluación, asi como la suscripción de la Carta de Compromiso Ciudadana, son actividades que se desarrollarán en el PMR del año 2017.</t>
    </r>
  </si>
  <si>
    <t>Planteamiento de alternativas para la simplificación y mejora de los requisitos vigentes.</t>
  </si>
  <si>
    <t>Se ha avanzado, en un 90%, en la elaboración de la propuesta integral de modificación de los formularios para los proyectos S-001, S-002 y S-004.</t>
  </si>
  <si>
    <t>Cuarto Informe de avance"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</si>
</sst>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6" x14ac:knownFonts="1">
    <font>
      <sz val="10"/>
      <name val="Arial"/>
    </font>
    <font>
      <sz val="10"/>
      <name val="Arial"/>
      <family val="2"/>
    </font>
    <font>
      <b/>
      <sz val="42"/>
      <name val="Corbel"/>
      <family val="2"/>
    </font>
    <font>
      <sz val="13"/>
      <color indexed="63"/>
      <name val="Calibri"/>
      <family val="2"/>
    </font>
    <font>
      <b/>
      <sz val="13"/>
      <color indexed="10"/>
      <name val="Calibri"/>
      <family val="2"/>
    </font>
    <font>
      <b/>
      <sz val="10"/>
      <name val="Arial"/>
      <family val="2"/>
    </font>
    <font>
      <b/>
      <sz val="12"/>
      <name val="Arial"/>
      <family val="2"/>
    </font>
    <font>
      <b/>
      <sz val="13"/>
      <color theme="1" tint="0.24994659260841701"/>
      <name val="Cambria"/>
      <family val="2"/>
      <scheme val="major"/>
    </font>
    <font>
      <sz val="14"/>
      <color theme="1" tint="0.24994659260841701"/>
      <name val="Calibri"/>
      <family val="2"/>
      <scheme val="minor"/>
    </font>
    <font>
      <sz val="11"/>
      <color theme="1" tint="0.24994659260841701"/>
      <name val="Cambria"/>
      <family val="2"/>
      <scheme val="major"/>
    </font>
    <font>
      <sz val="12"/>
      <color theme="1"/>
      <name val="Calibri"/>
      <family val="2"/>
      <scheme val="minor"/>
    </font>
    <font>
      <b/>
      <sz val="13"/>
      <color theme="7"/>
      <name val="Cambria"/>
      <family val="2"/>
      <scheme val="major"/>
    </font>
    <font>
      <b/>
      <sz val="9.5"/>
      <color theme="1" tint="0.499984740745262"/>
      <name val="Calibri"/>
      <family val="2"/>
      <scheme val="minor"/>
    </font>
    <font>
      <b/>
      <sz val="11"/>
      <color theme="1" tint="0.24994659260841701"/>
      <name val="Calibri"/>
      <family val="2"/>
      <scheme val="minor"/>
    </font>
    <font>
      <b/>
      <sz val="42"/>
      <color theme="7"/>
      <name val="Cambria"/>
      <family val="2"/>
      <scheme val="major"/>
    </font>
    <font>
      <sz val="9.5"/>
      <color rgb="FF808080"/>
      <name val="Cambria"/>
      <family val="2"/>
      <scheme val="major"/>
    </font>
    <font>
      <b/>
      <sz val="9.5"/>
      <color rgb="FF808080"/>
      <name val="Calibri"/>
      <family val="2"/>
      <scheme val="minor"/>
    </font>
    <font>
      <b/>
      <sz val="9.5"/>
      <color rgb="FF808080"/>
      <name val="Calibri"/>
      <family val="2"/>
    </font>
    <font>
      <sz val="9"/>
      <color theme="1" tint="0.24994659260841701"/>
      <name val="Cambria"/>
      <family val="2"/>
      <scheme val="major"/>
    </font>
    <font>
      <sz val="12"/>
      <color theme="1" tint="0.24994659260841701"/>
      <name val="Calibri"/>
      <family val="2"/>
    </font>
    <font>
      <b/>
      <sz val="12"/>
      <color theme="1"/>
      <name val="Calibri"/>
      <family val="2"/>
      <scheme val="minor"/>
    </font>
    <font>
      <sz val="10"/>
      <color rgb="FF404040"/>
      <name val="Calibri"/>
      <family val="2"/>
    </font>
    <font>
      <b/>
      <sz val="10"/>
      <color rgb="FFFF0000"/>
      <name val="Arial"/>
      <family val="2"/>
    </font>
    <font>
      <b/>
      <sz val="42"/>
      <name val="Cambria"/>
      <family val="2"/>
      <scheme val="major"/>
    </font>
    <font>
      <sz val="13"/>
      <color theme="1" tint="0.24994659260841701"/>
      <name val="Calibri"/>
      <family val="2"/>
    </font>
    <font>
      <vertAlign val="superscript"/>
      <sz val="10"/>
      <color rgb="FF404040"/>
      <name val="Calibri"/>
      <family val="2"/>
    </font>
    <font>
      <b/>
      <u/>
      <sz val="12"/>
      <color theme="1"/>
      <name val="Calibri"/>
      <family val="2"/>
      <scheme val="minor"/>
    </font>
    <font>
      <i/>
      <sz val="12"/>
      <color theme="1"/>
      <name val="Calibri"/>
      <family val="2"/>
      <scheme val="minor"/>
    </font>
    <font>
      <b/>
      <sz val="10"/>
      <color rgb="FF808080"/>
      <name val="Calibri"/>
      <family val="2"/>
      <scheme val="minor"/>
    </font>
    <font>
      <b/>
      <sz val="10"/>
      <color indexed="23"/>
      <name val="Calibri"/>
      <family val="2"/>
      <scheme val="minor"/>
    </font>
    <font>
      <sz val="10"/>
      <color theme="1" tint="0.24994659260841701"/>
      <name val="Calibri"/>
      <family val="2"/>
      <scheme val="minor"/>
    </font>
    <font>
      <b/>
      <sz val="10"/>
      <color theme="1" tint="0.499984740745262"/>
      <name val="Calibri"/>
      <family val="2"/>
      <scheme val="minor"/>
    </font>
    <font>
      <b/>
      <sz val="10"/>
      <color rgb="FF404040"/>
      <name val="Calibri"/>
      <family val="2"/>
      <scheme val="minor"/>
    </font>
    <font>
      <sz val="10"/>
      <color rgb="FF404040"/>
      <name val="Calibri"/>
      <family val="2"/>
      <scheme val="minor"/>
    </font>
    <font>
      <b/>
      <sz val="10"/>
      <color theme="7"/>
      <name val="Calibri"/>
      <family val="2"/>
      <scheme val="minor"/>
    </font>
    <font>
      <sz val="10"/>
      <name val="Calibri"/>
      <family val="2"/>
      <scheme val="minor"/>
    </font>
    <font>
      <vertAlign val="superscript"/>
      <sz val="10"/>
      <name val="Calibri"/>
      <family val="2"/>
      <scheme val="minor"/>
    </font>
    <font>
      <vertAlign val="superscript"/>
      <sz val="10"/>
      <color rgb="FF404040"/>
      <name val="Calibri"/>
      <family val="2"/>
      <scheme val="minor"/>
    </font>
    <font>
      <b/>
      <sz val="9.5"/>
      <color rgb="FF808080"/>
      <name val="Arial"/>
      <family val="2"/>
    </font>
    <font>
      <b/>
      <sz val="9.5"/>
      <color indexed="23"/>
      <name val="Arial"/>
      <family val="2"/>
    </font>
    <font>
      <sz val="11"/>
      <color theme="1" tint="0.24994659260841701"/>
      <name val="Arial"/>
      <family val="2"/>
    </font>
    <font>
      <b/>
      <sz val="9.5"/>
      <color theme="1" tint="0.499984740745262"/>
      <name val="Arial"/>
      <family val="2"/>
    </font>
    <font>
      <sz val="10"/>
      <color theme="1" tint="0.24994659260841701"/>
      <name val="Arial"/>
      <family val="2"/>
    </font>
    <font>
      <vertAlign val="superscript"/>
      <sz val="10"/>
      <color theme="1" tint="0.24994659260841701"/>
      <name val="Arial"/>
      <family val="2"/>
    </font>
    <font>
      <sz val="11"/>
      <color theme="1"/>
      <name val="Calibri"/>
      <family val="2"/>
      <scheme val="minor"/>
    </font>
    <font>
      <sz val="12"/>
      <name val="Calibri"/>
      <family val="2"/>
      <scheme val="minor"/>
    </font>
  </fonts>
  <fills count="7">
    <fill>
      <patternFill patternType="none"/>
    </fill>
    <fill>
      <patternFill patternType="gray125"/>
    </fill>
    <fill>
      <patternFill patternType="solid">
        <fgColor theme="9" tint="0.59996337778862885"/>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s>
  <borders count="37">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right/>
      <top/>
      <bottom style="thin">
        <color theme="7"/>
      </bottom>
      <diagonal/>
    </border>
    <border>
      <left/>
      <right/>
      <top style="thin">
        <color theme="9" tint="-0.24994659260841701"/>
      </top>
      <bottom style="thin">
        <color theme="9" tint="-0.24994659260841701"/>
      </bottom>
      <diagonal/>
    </border>
    <border>
      <left style="medium">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thin">
        <color indexed="64"/>
      </left>
      <right style="medium">
        <color indexed="64"/>
      </right>
      <top/>
      <bottom/>
      <diagonal/>
    </border>
  </borders>
  <cellStyleXfs count="13">
    <xf numFmtId="0" fontId="0" fillId="0" borderId="0"/>
    <xf numFmtId="0" fontId="7" fillId="0" borderId="0" applyFill="0" applyBorder="0" applyProtection="0">
      <alignment horizontal="left"/>
    </xf>
    <xf numFmtId="0" fontId="8" fillId="0" borderId="0" applyNumberFormat="0" applyFill="0" applyBorder="0" applyProtection="0">
      <alignment horizontal="left" vertical="center"/>
    </xf>
    <xf numFmtId="0" fontId="1" fillId="0" borderId="0"/>
    <xf numFmtId="0" fontId="9" fillId="0" borderId="0" applyNumberFormat="0" applyFill="0" applyBorder="0" applyProtection="0">
      <alignment vertical="center"/>
    </xf>
    <xf numFmtId="0" fontId="10" fillId="0" borderId="0"/>
    <xf numFmtId="9" fontId="11" fillId="0" borderId="0" applyFill="0" applyBorder="0" applyProtection="0">
      <alignment horizontal="center" vertical="center"/>
    </xf>
    <xf numFmtId="3" fontId="12" fillId="0" borderId="28" applyFill="0" applyProtection="0">
      <alignment horizontal="center"/>
    </xf>
    <xf numFmtId="0" fontId="13" fillId="2" borderId="29" applyNumberFormat="0" applyProtection="0">
      <alignment horizontal="left" vertical="center"/>
    </xf>
    <xf numFmtId="9" fontId="1" fillId="0" borderId="0" applyFont="0" applyFill="0" applyBorder="0" applyAlignment="0" applyProtection="0"/>
    <xf numFmtId="0" fontId="12" fillId="0" borderId="0" applyFill="0" applyBorder="0" applyProtection="0">
      <alignment horizontal="center"/>
    </xf>
    <xf numFmtId="0" fontId="14" fillId="0" borderId="0" applyNumberFormat="0" applyFill="0" applyBorder="0" applyAlignment="0" applyProtection="0"/>
    <xf numFmtId="0" fontId="44" fillId="0" borderId="0"/>
  </cellStyleXfs>
  <cellXfs count="126">
    <xf numFmtId="0" fontId="0" fillId="0" borderId="0" xfId="0"/>
    <xf numFmtId="0" fontId="9" fillId="0" borderId="0" xfId="4" applyProtection="1">
      <alignment vertical="center"/>
      <protection locked="0"/>
    </xf>
    <xf numFmtId="0" fontId="9" fillId="0" borderId="0" xfId="4" applyAlignment="1" applyProtection="1">
      <alignment horizontal="center"/>
      <protection locked="0"/>
    </xf>
    <xf numFmtId="0" fontId="7" fillId="0" borderId="0" xfId="1" applyProtection="1">
      <alignment horizontal="left"/>
      <protection locked="0"/>
    </xf>
    <xf numFmtId="0" fontId="15" fillId="0" borderId="0" xfId="4" applyFont="1" applyProtection="1">
      <alignment vertical="center"/>
      <protection locked="0"/>
    </xf>
    <xf numFmtId="0" fontId="16" fillId="0" borderId="0" xfId="10" applyFont="1" applyProtection="1">
      <alignment horizontal="center"/>
      <protection locked="0"/>
    </xf>
    <xf numFmtId="0" fontId="17" fillId="0" borderId="0" xfId="10" applyFont="1" applyAlignment="1" applyProtection="1">
      <alignment horizontal="center" vertical="center"/>
      <protection locked="0"/>
    </xf>
    <xf numFmtId="0" fontId="18" fillId="0" borderId="0" xfId="4" applyFont="1" applyAlignment="1" applyProtection="1">
      <alignment horizontal="center" vertical="center"/>
      <protection locked="0"/>
    </xf>
    <xf numFmtId="3" fontId="12" fillId="0" borderId="28" xfId="7" applyProtection="1">
      <alignment horizontal="center"/>
      <protection locked="0"/>
    </xf>
    <xf numFmtId="164" fontId="19" fillId="0" borderId="0" xfId="4" applyNumberFormat="1" applyFont="1" applyAlignment="1" applyProtection="1">
      <alignment horizontal="center"/>
      <protection locked="0"/>
    </xf>
    <xf numFmtId="0" fontId="16" fillId="0" borderId="0" xfId="10" applyFont="1" applyBorder="1" applyProtection="1">
      <alignment horizontal="center"/>
      <protection locked="0"/>
    </xf>
    <xf numFmtId="0" fontId="18" fillId="0" borderId="0" xfId="4" applyFont="1" applyBorder="1" applyAlignment="1" applyProtection="1">
      <alignment horizontal="center" vertical="center"/>
      <protection locked="0"/>
    </xf>
    <xf numFmtId="9" fontId="11" fillId="0" borderId="0" xfId="6" applyBorder="1" applyProtection="1">
      <alignment horizontal="center" vertical="center"/>
      <protection locked="0"/>
    </xf>
    <xf numFmtId="2" fontId="19" fillId="0" borderId="0" xfId="4" applyNumberFormat="1" applyFont="1" applyAlignment="1" applyProtection="1">
      <alignment horizontal="center"/>
      <protection locked="0"/>
    </xf>
    <xf numFmtId="0" fontId="10" fillId="3" borderId="0" xfId="5" applyFill="1" applyAlignment="1">
      <alignment vertical="center"/>
    </xf>
    <xf numFmtId="0" fontId="20" fillId="3" borderId="0" xfId="5" applyFont="1" applyFill="1" applyAlignment="1">
      <alignment vertical="center"/>
    </xf>
    <xf numFmtId="2" fontId="19" fillId="0" borderId="0" xfId="4" applyNumberFormat="1" applyFont="1" applyAlignment="1" applyProtection="1">
      <alignment horizontal="center" vertical="center"/>
      <protection locked="0"/>
    </xf>
    <xf numFmtId="164" fontId="19" fillId="0" borderId="0" xfId="4" applyNumberFormat="1" applyFont="1" applyAlignment="1" applyProtection="1">
      <alignment horizontal="center" vertical="center"/>
      <protection locked="0"/>
    </xf>
    <xf numFmtId="9" fontId="11" fillId="0" borderId="0" xfId="6" applyBorder="1" applyAlignment="1" applyProtection="1">
      <alignment horizontal="center" vertical="center"/>
      <protection locked="0"/>
    </xf>
    <xf numFmtId="0" fontId="9" fillId="0" borderId="0" xfId="4" applyAlignment="1" applyProtection="1">
      <alignment vertical="center"/>
      <protection locked="0"/>
    </xf>
    <xf numFmtId="0" fontId="0" fillId="0" borderId="11" xfId="0" applyBorder="1"/>
    <xf numFmtId="0" fontId="0" fillId="0" borderId="12" xfId="0" applyBorder="1"/>
    <xf numFmtId="0" fontId="0" fillId="0" borderId="13" xfId="0" applyBorder="1"/>
    <xf numFmtId="0" fontId="0" fillId="0" borderId="14" xfId="0" applyBorder="1"/>
    <xf numFmtId="0" fontId="0" fillId="0" borderId="0" xfId="0" applyBorder="1"/>
    <xf numFmtId="0" fontId="0" fillId="0" borderId="15" xfId="0" applyBorder="1"/>
    <xf numFmtId="0" fontId="0" fillId="0" borderId="16" xfId="0" applyBorder="1"/>
    <xf numFmtId="0" fontId="0" fillId="0" borderId="17" xfId="0" applyBorder="1"/>
    <xf numFmtId="0" fontId="0" fillId="0" borderId="3" xfId="0" applyBorder="1"/>
    <xf numFmtId="0" fontId="20" fillId="3" borderId="4" xfId="5" applyFont="1" applyFill="1" applyBorder="1" applyAlignment="1">
      <alignment vertical="center"/>
    </xf>
    <xf numFmtId="0" fontId="22" fillId="0" borderId="0" xfId="0" applyFont="1" applyBorder="1"/>
    <xf numFmtId="0" fontId="20" fillId="3" borderId="30" xfId="5" applyFont="1" applyFill="1" applyBorder="1" applyAlignment="1">
      <alignment vertical="center"/>
    </xf>
    <xf numFmtId="0" fontId="20" fillId="3" borderId="32" xfId="5" applyFont="1" applyFill="1" applyBorder="1" applyAlignment="1">
      <alignment vertical="center" wrapText="1"/>
    </xf>
    <xf numFmtId="0" fontId="20" fillId="3" borderId="6" xfId="5" applyFont="1" applyFill="1" applyBorder="1" applyAlignment="1">
      <alignment vertical="center"/>
    </xf>
    <xf numFmtId="0" fontId="20" fillId="3" borderId="5" xfId="5" applyFont="1" applyFill="1" applyBorder="1" applyAlignment="1">
      <alignment vertical="center" wrapText="1"/>
    </xf>
    <xf numFmtId="0" fontId="1" fillId="6" borderId="5" xfId="3" applyFont="1" applyFill="1" applyBorder="1" applyAlignment="1">
      <alignment horizontal="justify" vertical="center" wrapText="1"/>
    </xf>
    <xf numFmtId="0" fontId="1" fillId="5" borderId="5" xfId="3" applyFont="1" applyFill="1" applyBorder="1" applyAlignment="1">
      <alignment horizontal="justify" vertical="center" wrapText="1"/>
    </xf>
    <xf numFmtId="0" fontId="1" fillId="4" borderId="18" xfId="3" applyFont="1" applyFill="1" applyBorder="1" applyAlignment="1">
      <alignment horizontal="justify" vertical="center" wrapText="1"/>
    </xf>
    <xf numFmtId="0" fontId="20" fillId="3" borderId="6" xfId="5" applyFont="1" applyFill="1" applyBorder="1" applyAlignment="1">
      <alignment horizontal="left" vertical="center" wrapText="1"/>
    </xf>
    <xf numFmtId="0" fontId="20" fillId="3" borderId="6" xfId="5" applyFont="1" applyFill="1" applyBorder="1" applyAlignment="1">
      <alignment vertical="center" wrapText="1"/>
    </xf>
    <xf numFmtId="0" fontId="10" fillId="3" borderId="5" xfId="5" applyFill="1" applyBorder="1" applyAlignment="1">
      <alignment horizontal="center" vertical="center" wrapText="1"/>
    </xf>
    <xf numFmtId="0" fontId="28" fillId="0" borderId="0" xfId="4" applyFont="1" applyAlignment="1" applyProtection="1">
      <alignment horizontal="center" vertical="center"/>
      <protection locked="0"/>
    </xf>
    <xf numFmtId="0" fontId="28" fillId="0" borderId="0" xfId="10" applyFont="1" applyAlignment="1" applyProtection="1">
      <alignment horizontal="center" vertical="center"/>
      <protection locked="0"/>
    </xf>
    <xf numFmtId="0" fontId="28" fillId="0" borderId="0" xfId="10" applyFont="1" applyAlignment="1" applyProtection="1">
      <alignment horizontal="center" vertical="center" wrapText="1"/>
      <protection locked="0"/>
    </xf>
    <xf numFmtId="0" fontId="30" fillId="0" borderId="0" xfId="4" applyFont="1" applyProtection="1">
      <alignment vertical="center"/>
      <protection locked="0"/>
    </xf>
    <xf numFmtId="3" fontId="31" fillId="0" borderId="28" xfId="7" applyFont="1" applyProtection="1">
      <alignment horizontal="center"/>
      <protection locked="0"/>
    </xf>
    <xf numFmtId="9" fontId="31" fillId="0" borderId="28" xfId="9" applyFont="1" applyBorder="1" applyAlignment="1" applyProtection="1">
      <alignment horizontal="center"/>
    </xf>
    <xf numFmtId="0" fontId="32" fillId="0" borderId="0" xfId="4" applyFont="1" applyAlignment="1" applyProtection="1">
      <alignment horizontal="center" vertical="center"/>
      <protection locked="0"/>
    </xf>
    <xf numFmtId="0" fontId="33" fillId="0" borderId="0" xfId="1" applyFont="1" applyFill="1" applyAlignment="1" applyProtection="1">
      <alignment horizontal="justify" vertical="center" wrapText="1"/>
      <protection locked="0"/>
    </xf>
    <xf numFmtId="0" fontId="33" fillId="0" borderId="0" xfId="1" applyFont="1" applyAlignment="1" applyProtection="1">
      <alignment horizontal="center" vertical="center" wrapText="1"/>
      <protection locked="0"/>
    </xf>
    <xf numFmtId="14" fontId="32" fillId="0" borderId="0" xfId="1" applyNumberFormat="1" applyFont="1" applyAlignment="1" applyProtection="1">
      <alignment horizontal="center" vertical="center"/>
      <protection locked="0"/>
    </xf>
    <xf numFmtId="164" fontId="30" fillId="0" borderId="0" xfId="4" applyNumberFormat="1" applyFont="1" applyAlignment="1" applyProtection="1">
      <alignment horizontal="center" vertical="center"/>
    </xf>
    <xf numFmtId="9" fontId="34" fillId="0" borderId="0" xfId="6" applyFont="1" applyAlignment="1" applyProtection="1">
      <alignment horizontal="center" vertical="center"/>
      <protection locked="0"/>
    </xf>
    <xf numFmtId="0" fontId="35" fillId="0" borderId="0" xfId="1" applyFont="1" applyAlignment="1" applyProtection="1">
      <alignment horizontal="justify" vertical="center" wrapText="1"/>
      <protection locked="0"/>
    </xf>
    <xf numFmtId="0" fontId="35" fillId="0" borderId="0" xfId="1" applyFont="1" applyFill="1" applyAlignment="1" applyProtection="1">
      <alignment horizontal="center" vertical="center" wrapText="1"/>
      <protection locked="0"/>
    </xf>
    <xf numFmtId="0" fontId="32" fillId="0" borderId="0" xfId="4" applyFont="1" applyFill="1" applyAlignment="1" applyProtection="1">
      <alignment horizontal="center" vertical="center"/>
      <protection locked="0"/>
    </xf>
    <xf numFmtId="0" fontId="33" fillId="0" borderId="0" xfId="1" applyFont="1" applyFill="1" applyAlignment="1" applyProtection="1">
      <alignment horizontal="center" vertical="center" wrapText="1"/>
      <protection locked="0"/>
    </xf>
    <xf numFmtId="14" fontId="32" fillId="0" borderId="0" xfId="1" applyNumberFormat="1" applyFont="1" applyFill="1" applyAlignment="1" applyProtection="1">
      <alignment horizontal="center" vertical="center"/>
      <protection locked="0"/>
    </xf>
    <xf numFmtId="0" fontId="33" fillId="0" borderId="0" xfId="1" applyFont="1" applyAlignment="1" applyProtection="1">
      <alignment horizontal="justify" vertical="center" wrapText="1"/>
      <protection locked="0"/>
    </xf>
    <xf numFmtId="0" fontId="10" fillId="3" borderId="31" xfId="5" applyFont="1" applyFill="1" applyBorder="1" applyAlignment="1">
      <alignment horizontal="justify" vertical="center" wrapText="1"/>
    </xf>
    <xf numFmtId="14" fontId="10" fillId="3" borderId="33" xfId="5" applyNumberFormat="1" applyFont="1" applyFill="1" applyBorder="1" applyAlignment="1">
      <alignment horizontal="center" vertical="center"/>
    </xf>
    <xf numFmtId="0" fontId="10" fillId="3" borderId="36" xfId="5" applyFont="1" applyFill="1" applyBorder="1" applyAlignment="1">
      <alignment vertical="center"/>
    </xf>
    <xf numFmtId="9" fontId="10" fillId="3" borderId="8" xfId="5" applyNumberFormat="1" applyFont="1" applyFill="1" applyBorder="1" applyAlignment="1">
      <alignment horizontal="center" vertical="center"/>
    </xf>
    <xf numFmtId="0" fontId="38" fillId="0" borderId="0" xfId="4" applyFont="1" applyAlignment="1" applyProtection="1">
      <alignment horizontal="center" vertical="center"/>
      <protection locked="0"/>
    </xf>
    <xf numFmtId="0" fontId="38" fillId="0" borderId="0" xfId="10" applyFont="1" applyAlignment="1" applyProtection="1">
      <alignment horizontal="center" vertical="center"/>
      <protection locked="0"/>
    </xf>
    <xf numFmtId="0" fontId="38" fillId="0" borderId="0" xfId="10" applyFont="1" applyAlignment="1" applyProtection="1">
      <alignment horizontal="center" vertical="center" wrapText="1"/>
      <protection locked="0"/>
    </xf>
    <xf numFmtId="0" fontId="40" fillId="0" borderId="0" xfId="4" applyFont="1" applyProtection="1">
      <alignment vertical="center"/>
      <protection locked="0"/>
    </xf>
    <xf numFmtId="3" fontId="41" fillId="0" borderId="28" xfId="7" applyFont="1" applyProtection="1">
      <alignment horizontal="center"/>
      <protection locked="0"/>
    </xf>
    <xf numFmtId="9" fontId="41" fillId="5" borderId="28" xfId="9" applyFont="1" applyFill="1" applyBorder="1" applyAlignment="1" applyProtection="1">
      <alignment horizontal="center"/>
    </xf>
    <xf numFmtId="0" fontId="10" fillId="3" borderId="7" xfId="5" applyFont="1" applyFill="1" applyBorder="1" applyAlignment="1">
      <alignment vertical="center" wrapText="1"/>
    </xf>
    <xf numFmtId="14" fontId="10" fillId="3" borderId="9" xfId="5" applyNumberFormat="1" applyFont="1" applyFill="1" applyBorder="1" applyAlignment="1">
      <alignment horizontal="center" vertical="center"/>
    </xf>
    <xf numFmtId="9" fontId="10" fillId="3" borderId="18" xfId="5" applyNumberFormat="1" applyFont="1" applyFill="1" applyBorder="1" applyAlignment="1">
      <alignment horizontal="center" vertical="center"/>
    </xf>
    <xf numFmtId="0" fontId="10" fillId="3" borderId="18" xfId="5" applyFont="1" applyFill="1" applyBorder="1" applyAlignment="1">
      <alignment horizontal="justify" vertical="center" wrapText="1"/>
    </xf>
    <xf numFmtId="0" fontId="33" fillId="0" borderId="0" xfId="1" applyFont="1" applyBorder="1" applyAlignment="1" applyProtection="1">
      <alignment horizontal="justify" vertical="center" wrapText="1"/>
      <protection locked="0"/>
    </xf>
    <xf numFmtId="0" fontId="10" fillId="3" borderId="7" xfId="5" applyFont="1" applyFill="1" applyBorder="1" applyAlignment="1">
      <alignment horizontal="justify" vertical="center" wrapText="1"/>
    </xf>
    <xf numFmtId="0" fontId="5" fillId="0" borderId="0" xfId="0" applyFont="1" applyBorder="1" applyAlignment="1">
      <alignment horizontal="left"/>
    </xf>
    <xf numFmtId="0" fontId="5" fillId="0" borderId="15" xfId="0" applyFont="1" applyBorder="1" applyAlignment="1">
      <alignment horizontal="left"/>
    </xf>
    <xf numFmtId="0" fontId="6" fillId="0" borderId="14" xfId="0" applyFont="1" applyBorder="1" applyAlignment="1">
      <alignment horizontal="center"/>
    </xf>
    <xf numFmtId="0" fontId="6" fillId="0" borderId="0" xfId="0" applyFont="1" applyBorder="1" applyAlignment="1">
      <alignment horizontal="center"/>
    </xf>
    <xf numFmtId="0" fontId="6" fillId="0" borderId="15" xfId="0" applyFont="1" applyBorder="1" applyAlignment="1">
      <alignment horizontal="center"/>
    </xf>
    <xf numFmtId="0" fontId="5" fillId="0" borderId="14" xfId="0" applyFont="1" applyBorder="1" applyAlignment="1">
      <alignment horizontal="center"/>
    </xf>
    <xf numFmtId="0" fontId="5" fillId="0" borderId="0" xfId="0" applyFont="1" applyBorder="1" applyAlignment="1">
      <alignment horizontal="center"/>
    </xf>
    <xf numFmtId="0" fontId="5" fillId="0" borderId="15" xfId="0" applyFont="1" applyBorder="1" applyAlignment="1">
      <alignment horizontal="center"/>
    </xf>
    <xf numFmtId="17" fontId="5" fillId="0" borderId="14" xfId="0" applyNumberFormat="1" applyFont="1" applyBorder="1" applyAlignment="1">
      <alignment horizontal="center"/>
    </xf>
    <xf numFmtId="17" fontId="5" fillId="0" borderId="0" xfId="0" applyNumberFormat="1" applyFont="1" applyBorder="1" applyAlignment="1">
      <alignment horizontal="center"/>
    </xf>
    <xf numFmtId="17" fontId="5" fillId="0" borderId="15" xfId="0" applyNumberFormat="1" applyFont="1" applyBorder="1" applyAlignment="1">
      <alignment horizontal="center"/>
    </xf>
    <xf numFmtId="0" fontId="20" fillId="3" borderId="19" xfId="5" applyFont="1" applyFill="1" applyBorder="1" applyAlignment="1">
      <alignment horizontal="left" vertical="center" wrapText="1"/>
    </xf>
    <xf numFmtId="0" fontId="20" fillId="3" borderId="2" xfId="5" applyFont="1" applyFill="1" applyBorder="1" applyAlignment="1">
      <alignment horizontal="left" vertical="center" wrapText="1"/>
    </xf>
    <xf numFmtId="0" fontId="20" fillId="3" borderId="1" xfId="5" applyFont="1" applyFill="1" applyBorder="1" applyAlignment="1">
      <alignment horizontal="left" vertical="center" wrapText="1"/>
    </xf>
    <xf numFmtId="0" fontId="20" fillId="3" borderId="0" xfId="5" applyFont="1" applyFill="1" applyAlignment="1">
      <alignment horizontal="center" vertical="center"/>
    </xf>
    <xf numFmtId="0" fontId="20" fillId="3" borderId="17" xfId="5" applyFont="1" applyFill="1" applyBorder="1" applyAlignment="1">
      <alignment horizontal="center" vertical="center"/>
    </xf>
    <xf numFmtId="0" fontId="10" fillId="3" borderId="7" xfId="5" applyFont="1" applyFill="1" applyBorder="1" applyAlignment="1">
      <alignment horizontal="justify" vertical="center" wrapText="1"/>
    </xf>
    <xf numFmtId="0" fontId="10" fillId="3" borderId="34" xfId="5" applyFont="1" applyFill="1" applyBorder="1" applyAlignment="1">
      <alignment horizontal="justify" vertical="center" wrapText="1"/>
    </xf>
    <xf numFmtId="0" fontId="10" fillId="3" borderId="35" xfId="5" applyFont="1" applyFill="1" applyBorder="1" applyAlignment="1">
      <alignment horizontal="justify" vertical="center" wrapText="1"/>
    </xf>
    <xf numFmtId="0" fontId="10" fillId="0" borderId="7" xfId="5" applyFill="1" applyBorder="1" applyAlignment="1">
      <alignment horizontal="justify" vertical="center" wrapText="1"/>
    </xf>
    <xf numFmtId="0" fontId="10" fillId="0" borderId="34" xfId="5" applyFill="1" applyBorder="1" applyAlignment="1">
      <alignment horizontal="justify" vertical="center" wrapText="1"/>
    </xf>
    <xf numFmtId="0" fontId="10" fillId="0" borderId="35" xfId="5" applyFill="1" applyBorder="1" applyAlignment="1">
      <alignment horizontal="justify" vertical="center" wrapText="1"/>
    </xf>
    <xf numFmtId="0" fontId="10" fillId="3" borderId="7" xfId="5" applyFill="1" applyBorder="1" applyAlignment="1">
      <alignment horizontal="left" vertical="center" wrapText="1"/>
    </xf>
    <xf numFmtId="0" fontId="10" fillId="3" borderId="34" xfId="5" applyFill="1" applyBorder="1" applyAlignment="1">
      <alignment horizontal="left" vertical="center"/>
    </xf>
    <xf numFmtId="0" fontId="10" fillId="3" borderId="35" xfId="5" applyFill="1" applyBorder="1" applyAlignment="1">
      <alignment horizontal="left" vertical="center"/>
    </xf>
    <xf numFmtId="0" fontId="21" fillId="0" borderId="0" xfId="1" applyFont="1" applyAlignment="1" applyProtection="1">
      <alignment horizontal="left" vertical="center" wrapText="1"/>
      <protection locked="0"/>
    </xf>
    <xf numFmtId="0" fontId="21" fillId="0" borderId="0" xfId="1" applyFont="1" applyBorder="1" applyAlignment="1" applyProtection="1">
      <alignment horizontal="left" vertical="center" wrapText="1"/>
      <protection locked="0"/>
    </xf>
    <xf numFmtId="0" fontId="24" fillId="0" borderId="20" xfId="1" applyFont="1" applyBorder="1" applyAlignment="1" applyProtection="1">
      <alignment horizontal="left" vertical="top" wrapText="1"/>
      <protection locked="0"/>
    </xf>
    <xf numFmtId="0" fontId="24" fillId="0" borderId="21" xfId="1" applyFont="1" applyBorder="1" applyAlignment="1" applyProtection="1">
      <alignment horizontal="left" vertical="top"/>
      <protection locked="0"/>
    </xf>
    <xf numFmtId="0" fontId="24" fillId="0" borderId="22" xfId="1" applyFont="1" applyBorder="1" applyAlignment="1" applyProtection="1">
      <alignment horizontal="left" vertical="top"/>
      <protection locked="0"/>
    </xf>
    <xf numFmtId="0" fontId="24" fillId="0" borderId="10" xfId="1" applyFont="1" applyBorder="1" applyAlignment="1" applyProtection="1">
      <alignment horizontal="left" vertical="top"/>
      <protection locked="0"/>
    </xf>
    <xf numFmtId="0" fontId="24" fillId="0" borderId="0" xfId="1" applyFont="1" applyBorder="1" applyAlignment="1" applyProtection="1">
      <alignment horizontal="left" vertical="top"/>
      <protection locked="0"/>
    </xf>
    <xf numFmtId="0" fontId="24" fillId="0" borderId="23" xfId="1" applyFont="1" applyBorder="1" applyAlignment="1" applyProtection="1">
      <alignment horizontal="left" vertical="top"/>
      <protection locked="0"/>
    </xf>
    <xf numFmtId="0" fontId="24" fillId="0" borderId="24" xfId="1" applyFont="1" applyBorder="1" applyAlignment="1" applyProtection="1">
      <alignment horizontal="left" vertical="top"/>
      <protection locked="0"/>
    </xf>
    <xf numFmtId="0" fontId="24" fillId="0" borderId="25" xfId="1" applyFont="1" applyBorder="1" applyAlignment="1" applyProtection="1">
      <alignment horizontal="left" vertical="top"/>
      <protection locked="0"/>
    </xf>
    <xf numFmtId="0" fontId="24" fillId="0" borderId="26" xfId="1" applyFont="1" applyBorder="1" applyAlignment="1" applyProtection="1">
      <alignment horizontal="left" vertical="top"/>
      <protection locked="0"/>
    </xf>
    <xf numFmtId="0" fontId="23" fillId="0" borderId="0" xfId="11" applyFont="1" applyAlignment="1" applyProtection="1">
      <alignment horizontal="left"/>
      <protection locked="0"/>
    </xf>
    <xf numFmtId="0" fontId="7" fillId="0" borderId="0" xfId="1" applyAlignment="1" applyProtection="1">
      <alignment horizontal="justify" vertical="center" wrapText="1"/>
      <protection locked="0"/>
    </xf>
    <xf numFmtId="0" fontId="21" fillId="0" borderId="21" xfId="1" applyFont="1" applyBorder="1" applyAlignment="1" applyProtection="1">
      <alignment horizontal="left" vertical="center" wrapText="1"/>
      <protection locked="0"/>
    </xf>
    <xf numFmtId="0" fontId="45" fillId="3" borderId="7" xfId="5" applyFont="1" applyFill="1" applyBorder="1" applyAlignment="1">
      <alignment horizontal="justify" vertical="center" wrapText="1"/>
    </xf>
    <xf numFmtId="0" fontId="45" fillId="3" borderId="34" xfId="5" applyFont="1" applyFill="1" applyBorder="1" applyAlignment="1">
      <alignment horizontal="justify" vertical="center" wrapText="1"/>
    </xf>
    <xf numFmtId="0" fontId="45" fillId="3" borderId="35" xfId="5" applyFont="1" applyFill="1" applyBorder="1" applyAlignment="1">
      <alignment horizontal="justify" vertical="center" wrapText="1"/>
    </xf>
    <xf numFmtId="0" fontId="10" fillId="3" borderId="5" xfId="5" applyFill="1" applyBorder="1" applyAlignment="1">
      <alignment horizontal="left" vertical="center" wrapText="1"/>
    </xf>
    <xf numFmtId="0" fontId="10" fillId="3" borderId="18" xfId="5" applyFill="1" applyBorder="1" applyAlignment="1">
      <alignment horizontal="left" vertical="center" wrapText="1"/>
    </xf>
    <xf numFmtId="0" fontId="10" fillId="3" borderId="34" xfId="5" applyFill="1" applyBorder="1" applyAlignment="1">
      <alignment horizontal="left" vertical="center" wrapText="1"/>
    </xf>
    <xf numFmtId="0" fontId="10" fillId="3" borderId="35" xfId="5" applyFill="1" applyBorder="1" applyAlignment="1">
      <alignment horizontal="left" vertical="center" wrapText="1"/>
    </xf>
    <xf numFmtId="0" fontId="10" fillId="3" borderId="9" xfId="5" applyFill="1" applyBorder="1" applyAlignment="1">
      <alignment horizontal="justify" vertical="center" wrapText="1"/>
    </xf>
    <xf numFmtId="0" fontId="10" fillId="3" borderId="27" xfId="5" applyFill="1" applyBorder="1" applyAlignment="1">
      <alignment horizontal="justify" vertical="center" wrapText="1"/>
    </xf>
    <xf numFmtId="0" fontId="42" fillId="0" borderId="34" xfId="1" applyFont="1" applyBorder="1" applyAlignment="1" applyProtection="1">
      <alignment horizontal="justify" vertical="center" wrapText="1"/>
      <protection locked="0"/>
    </xf>
    <xf numFmtId="0" fontId="1" fillId="0" borderId="34" xfId="3" applyFont="1" applyBorder="1" applyAlignment="1">
      <alignment horizontal="justify" vertical="center" wrapText="1"/>
    </xf>
    <xf numFmtId="0" fontId="24" fillId="0" borderId="10" xfId="1" applyFont="1" applyBorder="1" applyAlignment="1" applyProtection="1">
      <alignment horizontal="left" vertical="top" wrapText="1"/>
      <protection locked="0"/>
    </xf>
  </cellXfs>
  <cellStyles count="13">
    <cellStyle name="Activity" xfId="1"/>
    <cellStyle name="Label" xfId="2"/>
    <cellStyle name="Normal" xfId="0" builtinId="0"/>
    <cellStyle name="Normal 2" xfId="3"/>
    <cellStyle name="Normal 3" xfId="4"/>
    <cellStyle name="Normal 4" xfId="5"/>
    <cellStyle name="Normal 5" xfId="12"/>
    <cellStyle name="Percent Complete" xfId="6"/>
    <cellStyle name="Period Headers" xfId="7"/>
    <cellStyle name="Period Highlight Control" xfId="8"/>
    <cellStyle name="Porcentaje 2" xfId="9"/>
    <cellStyle name="Project Headers" xfId="10"/>
    <cellStyle name="Título 1 2" xfId="11"/>
  </cellStyles>
  <dxfs count="8">
    <dxf>
      <border>
        <top style="thin">
          <color theme="7"/>
        </top>
      </border>
    </dxf>
    <dxf>
      <font>
        <color rgb="FF9C0006"/>
      </font>
      <fill>
        <patternFill>
          <bgColor rgb="FFFFC7CE"/>
        </patternFill>
      </fill>
    </dxf>
    <dxf>
      <font>
        <color theme="9"/>
      </font>
      <fill>
        <patternFill>
          <bgColor rgb="FFFFFF00"/>
        </patternFill>
      </fill>
    </dxf>
    <dxf>
      <font>
        <color theme="3"/>
      </font>
      <fill>
        <patternFill>
          <bgColor rgb="FF00B050"/>
        </patternFill>
      </fill>
    </dxf>
    <dxf>
      <border>
        <top style="thin">
          <color theme="7"/>
        </top>
      </border>
    </dxf>
    <dxf>
      <font>
        <color rgb="FF9C0006"/>
      </font>
      <fill>
        <patternFill>
          <bgColor rgb="FFFFC7CE"/>
        </patternFill>
      </fill>
    </dxf>
    <dxf>
      <font>
        <color theme="9"/>
      </font>
      <fill>
        <patternFill>
          <bgColor rgb="FFFFFF00"/>
        </patternFill>
      </fill>
    </dxf>
    <dxf>
      <font>
        <color theme="3"/>
      </font>
      <fill>
        <patternFill>
          <bgColor rgb="FF00B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'Trámite 1'!$D$8</c:f>
              <c:strCache>
                <c:ptCount val="1"/>
                <c:pt idx="0">
                  <c:v>Fecha de inicio</c:v>
                </c:pt>
              </c:strCache>
            </c:strRef>
          </c:tx>
          <c:spPr>
            <a:noFill/>
          </c:spPr>
          <c:invertIfNegative val="0"/>
          <c:val>
            <c:numRef>
              <c:f>'Trámite 1'!$D$10:$D$40</c:f>
              <c:numCache>
                <c:formatCode>m/d/yyyy</c:formatCode>
                <c:ptCount val="31"/>
                <c:pt idx="0">
                  <c:v>42373</c:v>
                </c:pt>
                <c:pt idx="1">
                  <c:v>42373</c:v>
                </c:pt>
                <c:pt idx="2">
                  <c:v>42373</c:v>
                </c:pt>
                <c:pt idx="3">
                  <c:v>42373</c:v>
                </c:pt>
                <c:pt idx="4">
                  <c:v>42373</c:v>
                </c:pt>
                <c:pt idx="5">
                  <c:v>42401</c:v>
                </c:pt>
                <c:pt idx="6">
                  <c:v>42401</c:v>
                </c:pt>
                <c:pt idx="7">
                  <c:v>42416</c:v>
                </c:pt>
                <c:pt idx="8">
                  <c:v>42416</c:v>
                </c:pt>
                <c:pt idx="9">
                  <c:v>42430</c:v>
                </c:pt>
                <c:pt idx="10">
                  <c:v>42439</c:v>
                </c:pt>
                <c:pt idx="11">
                  <c:v>42445</c:v>
                </c:pt>
                <c:pt idx="12">
                  <c:v>42445</c:v>
                </c:pt>
                <c:pt idx="13">
                  <c:v>42476</c:v>
                </c:pt>
                <c:pt idx="14">
                  <c:v>42476</c:v>
                </c:pt>
                <c:pt idx="15">
                  <c:v>42491</c:v>
                </c:pt>
                <c:pt idx="16">
                  <c:v>42491</c:v>
                </c:pt>
                <c:pt idx="17">
                  <c:v>42500</c:v>
                </c:pt>
                <c:pt idx="18">
                  <c:v>42506</c:v>
                </c:pt>
                <c:pt idx="19">
                  <c:v>42552</c:v>
                </c:pt>
                <c:pt idx="20">
                  <c:v>42552</c:v>
                </c:pt>
                <c:pt idx="21">
                  <c:v>42561</c:v>
                </c:pt>
                <c:pt idx="22">
                  <c:v>42567</c:v>
                </c:pt>
                <c:pt idx="23">
                  <c:v>42614</c:v>
                </c:pt>
                <c:pt idx="24">
                  <c:v>42614</c:v>
                </c:pt>
                <c:pt idx="25">
                  <c:v>42623</c:v>
                </c:pt>
                <c:pt idx="26">
                  <c:v>42644</c:v>
                </c:pt>
                <c:pt idx="27">
                  <c:v>42659</c:v>
                </c:pt>
                <c:pt idx="28">
                  <c:v>42675</c:v>
                </c:pt>
                <c:pt idx="29">
                  <c:v>42684</c:v>
                </c:pt>
                <c:pt idx="30">
                  <c:v>42690</c:v>
                </c:pt>
              </c:numCache>
            </c:numRef>
          </c:val>
          <c:extLst xmlns:c16r2="http://schemas.microsoft.com/office/drawing/2015/06/chart">
            <c:ext xmlns:c16="http://schemas.microsoft.com/office/drawing/2014/chart" uri="{C3380CC4-5D6E-409C-BE32-E72D297353CC}">
              <c16:uniqueId val="{00000000-73FB-462E-90DF-C1C2AA6E9694}"/>
            </c:ext>
          </c:extLst>
        </c:ser>
        <c:ser>
          <c:idx val="1"/>
          <c:order val="1"/>
          <c:tx>
            <c:strRef>
              <c:f>'Trámite 1'!$F$8</c:f>
              <c:strCache>
                <c:ptCount val="1"/>
                <c:pt idx="0">
                  <c:v>DURACIÓN</c:v>
                </c:pt>
              </c:strCache>
            </c:strRef>
          </c:tx>
          <c:invertIfNegative val="0"/>
          <c:val>
            <c:numRef>
              <c:f>'Trámite 1'!$F$10:$F$40</c:f>
              <c:numCache>
                <c:formatCode>0.0</c:formatCode>
                <c:ptCount val="31"/>
                <c:pt idx="0">
                  <c:v>362</c:v>
                </c:pt>
                <c:pt idx="1">
                  <c:v>42</c:v>
                </c:pt>
                <c:pt idx="2">
                  <c:v>362</c:v>
                </c:pt>
                <c:pt idx="3">
                  <c:v>42</c:v>
                </c:pt>
                <c:pt idx="4">
                  <c:v>178</c:v>
                </c:pt>
                <c:pt idx="5">
                  <c:v>334</c:v>
                </c:pt>
                <c:pt idx="6">
                  <c:v>28</c:v>
                </c:pt>
                <c:pt idx="7">
                  <c:v>28</c:v>
                </c:pt>
                <c:pt idx="8">
                  <c:v>28</c:v>
                </c:pt>
                <c:pt idx="9">
                  <c:v>60</c:v>
                </c:pt>
                <c:pt idx="10">
                  <c:v>0</c:v>
                </c:pt>
                <c:pt idx="11">
                  <c:v>30</c:v>
                </c:pt>
                <c:pt idx="12">
                  <c:v>30</c:v>
                </c:pt>
                <c:pt idx="13">
                  <c:v>14</c:v>
                </c:pt>
                <c:pt idx="14">
                  <c:v>14</c:v>
                </c:pt>
                <c:pt idx="15">
                  <c:v>14</c:v>
                </c:pt>
                <c:pt idx="16">
                  <c:v>183</c:v>
                </c:pt>
                <c:pt idx="17">
                  <c:v>0</c:v>
                </c:pt>
                <c:pt idx="18">
                  <c:v>45</c:v>
                </c:pt>
                <c:pt idx="19">
                  <c:v>14</c:v>
                </c:pt>
                <c:pt idx="20">
                  <c:v>45</c:v>
                </c:pt>
                <c:pt idx="21">
                  <c:v>0</c:v>
                </c:pt>
                <c:pt idx="22">
                  <c:v>46</c:v>
                </c:pt>
                <c:pt idx="23">
                  <c:v>29</c:v>
                </c:pt>
                <c:pt idx="24">
                  <c:v>44</c:v>
                </c:pt>
                <c:pt idx="25">
                  <c:v>0</c:v>
                </c:pt>
                <c:pt idx="26">
                  <c:v>14</c:v>
                </c:pt>
                <c:pt idx="27">
                  <c:v>30</c:v>
                </c:pt>
                <c:pt idx="28">
                  <c:v>29</c:v>
                </c:pt>
                <c:pt idx="29">
                  <c:v>0</c:v>
                </c:pt>
                <c:pt idx="30">
                  <c:v>14</c:v>
                </c:pt>
              </c:numCache>
            </c:numRef>
          </c:val>
          <c:extLst xmlns:c16r2="http://schemas.microsoft.com/office/drawing/2015/06/chart">
            <c:ext xmlns:c16="http://schemas.microsoft.com/office/drawing/2014/chart" uri="{C3380CC4-5D6E-409C-BE32-E72D297353CC}">
              <c16:uniqueId val="{00000001-73FB-462E-90DF-C1C2AA6E9694}"/>
            </c:ext>
          </c:extLst>
        </c:ser>
        <c:dLbls>
          <c:showLegendKey val="0"/>
          <c:showVal val="0"/>
          <c:showCatName val="0"/>
          <c:showSerName val="0"/>
          <c:showPercent val="0"/>
          <c:showBubbleSize val="0"/>
        </c:dLbls>
        <c:gapWidth val="51"/>
        <c:overlap val="100"/>
        <c:axId val="84446208"/>
        <c:axId val="84460288"/>
      </c:barChart>
      <c:catAx>
        <c:axId val="84446208"/>
        <c:scaling>
          <c:orientation val="maxMin"/>
        </c:scaling>
        <c:delete val="0"/>
        <c:axPos val="l"/>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84460288"/>
        <c:crosses val="autoZero"/>
        <c:auto val="1"/>
        <c:lblAlgn val="ctr"/>
        <c:lblOffset val="100"/>
        <c:noMultiLvlLbl val="0"/>
      </c:catAx>
      <c:valAx>
        <c:axId val="84460288"/>
        <c:scaling>
          <c:orientation val="minMax"/>
          <c:min val="42373"/>
        </c:scaling>
        <c:delete val="0"/>
        <c:axPos val="t"/>
        <c:majorGridlines/>
        <c:numFmt formatCode="dd/mm"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84446208"/>
        <c:crosses val="autoZero"/>
        <c:crossBetween val="between"/>
        <c:majorUnit val="5"/>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11" l="0.70000000000000062" r="0.70000000000000062" t="0.750000000000005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'Trámite 2'!$D$8</c:f>
              <c:strCache>
                <c:ptCount val="1"/>
                <c:pt idx="0">
                  <c:v>Fecha de inicio</c:v>
                </c:pt>
              </c:strCache>
            </c:strRef>
          </c:tx>
          <c:spPr>
            <a:noFill/>
          </c:spPr>
          <c:invertIfNegative val="0"/>
          <c:val>
            <c:numRef>
              <c:f>'Trámite 2'!$D$10:$D$21</c:f>
              <c:numCache>
                <c:formatCode>m/d/yyyy</c:formatCode>
                <c:ptCount val="12"/>
                <c:pt idx="0">
                  <c:v>42373</c:v>
                </c:pt>
                <c:pt idx="1">
                  <c:v>42373</c:v>
                </c:pt>
                <c:pt idx="2">
                  <c:v>42373</c:v>
                </c:pt>
                <c:pt idx="3">
                  <c:v>42373</c:v>
                </c:pt>
                <c:pt idx="4">
                  <c:v>42439</c:v>
                </c:pt>
                <c:pt idx="5">
                  <c:v>42500</c:v>
                </c:pt>
                <c:pt idx="6">
                  <c:v>42552</c:v>
                </c:pt>
                <c:pt idx="7">
                  <c:v>42561</c:v>
                </c:pt>
                <c:pt idx="8">
                  <c:v>42583</c:v>
                </c:pt>
                <c:pt idx="9">
                  <c:v>42583</c:v>
                </c:pt>
                <c:pt idx="10">
                  <c:v>42623</c:v>
                </c:pt>
                <c:pt idx="11">
                  <c:v>42684</c:v>
                </c:pt>
              </c:numCache>
            </c:numRef>
          </c:val>
          <c:extLst xmlns:c16r2="http://schemas.microsoft.com/office/drawing/2015/06/chart">
            <c:ext xmlns:c16="http://schemas.microsoft.com/office/drawing/2014/chart" uri="{C3380CC4-5D6E-409C-BE32-E72D297353CC}">
              <c16:uniqueId val="{00000000-C4DF-455F-BD1B-6C47A08487DB}"/>
            </c:ext>
          </c:extLst>
        </c:ser>
        <c:ser>
          <c:idx val="1"/>
          <c:order val="1"/>
          <c:tx>
            <c:strRef>
              <c:f>'Trámite 2'!$F$8</c:f>
              <c:strCache>
                <c:ptCount val="1"/>
                <c:pt idx="0">
                  <c:v>DURACIÓN</c:v>
                </c:pt>
              </c:strCache>
            </c:strRef>
          </c:tx>
          <c:invertIfNegative val="0"/>
          <c:val>
            <c:numRef>
              <c:f>'Trámite 2'!$F$10:$F$21</c:f>
              <c:numCache>
                <c:formatCode>0.0</c:formatCode>
                <c:ptCount val="12"/>
                <c:pt idx="0">
                  <c:v>209</c:v>
                </c:pt>
                <c:pt idx="1">
                  <c:v>178</c:v>
                </c:pt>
                <c:pt idx="2">
                  <c:v>209</c:v>
                </c:pt>
                <c:pt idx="3">
                  <c:v>209</c:v>
                </c:pt>
                <c:pt idx="4">
                  <c:v>0</c:v>
                </c:pt>
                <c:pt idx="5">
                  <c:v>0</c:v>
                </c:pt>
                <c:pt idx="6">
                  <c:v>30</c:v>
                </c:pt>
                <c:pt idx="7">
                  <c:v>0</c:v>
                </c:pt>
                <c:pt idx="8">
                  <c:v>91</c:v>
                </c:pt>
                <c:pt idx="9">
                  <c:v>91</c:v>
                </c:pt>
                <c:pt idx="10">
                  <c:v>0</c:v>
                </c:pt>
                <c:pt idx="11">
                  <c:v>0</c:v>
                </c:pt>
              </c:numCache>
            </c:numRef>
          </c:val>
          <c:extLst xmlns:c16r2="http://schemas.microsoft.com/office/drawing/2015/06/chart">
            <c:ext xmlns:c16="http://schemas.microsoft.com/office/drawing/2014/chart" uri="{C3380CC4-5D6E-409C-BE32-E72D297353CC}">
              <c16:uniqueId val="{00000001-C4DF-455F-BD1B-6C47A08487DB}"/>
            </c:ext>
          </c:extLst>
        </c:ser>
        <c:dLbls>
          <c:showLegendKey val="0"/>
          <c:showVal val="0"/>
          <c:showCatName val="0"/>
          <c:showSerName val="0"/>
          <c:showPercent val="0"/>
          <c:showBubbleSize val="0"/>
        </c:dLbls>
        <c:gapWidth val="51"/>
        <c:overlap val="100"/>
        <c:axId val="86776064"/>
        <c:axId val="86777856"/>
      </c:barChart>
      <c:catAx>
        <c:axId val="86776064"/>
        <c:scaling>
          <c:orientation val="maxMin"/>
        </c:scaling>
        <c:delete val="0"/>
        <c:axPos val="l"/>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86777856"/>
        <c:crosses val="autoZero"/>
        <c:auto val="1"/>
        <c:lblAlgn val="ctr"/>
        <c:lblOffset val="100"/>
        <c:noMultiLvlLbl val="0"/>
      </c:catAx>
      <c:valAx>
        <c:axId val="86777856"/>
        <c:scaling>
          <c:orientation val="minMax"/>
          <c:min val="42373"/>
        </c:scaling>
        <c:delete val="0"/>
        <c:axPos val="t"/>
        <c:majorGridlines/>
        <c:numFmt formatCode="dd/mm"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86776064"/>
        <c:crosses val="autoZero"/>
        <c:crossBetween val="between"/>
        <c:majorUnit val="5"/>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742950</xdr:colOff>
      <xdr:row>2</xdr:row>
      <xdr:rowOff>152400</xdr:rowOff>
    </xdr:from>
    <xdr:to>
      <xdr:col>4</xdr:col>
      <xdr:colOff>381000</xdr:colOff>
      <xdr:row>8</xdr:row>
      <xdr:rowOff>142875</xdr:rowOff>
    </xdr:to>
    <xdr:pic>
      <xdr:nvPicPr>
        <xdr:cNvPr id="2105" name="0 Imagen" descr="LOGO_DOBLE.jpg">
          <a:extLst>
            <a:ext uri="{FF2B5EF4-FFF2-40B4-BE49-F238E27FC236}">
              <a16:creationId xmlns:a16="http://schemas.microsoft.com/office/drawing/2014/main" xmlns="" id="{00000000-0008-0000-0000-00003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04950" y="485775"/>
          <a:ext cx="1924050" cy="962025"/>
        </a:xfrm>
        <a:prstGeom prst="rect">
          <a:avLst/>
        </a:prstGeom>
        <a:noFill/>
        <a:ln w="9525">
          <a:noFill/>
          <a:miter lim="800000"/>
          <a:headEnd/>
          <a:tailEnd/>
        </a:ln>
      </xdr:spPr>
    </xdr:pic>
    <xdr:clientData/>
  </xdr:twoCellAnchor>
  <xdr:twoCellAnchor editAs="oneCell">
    <xdr:from>
      <xdr:col>4</xdr:col>
      <xdr:colOff>647700</xdr:colOff>
      <xdr:row>3</xdr:row>
      <xdr:rowOff>9525</xdr:rowOff>
    </xdr:from>
    <xdr:to>
      <xdr:col>6</xdr:col>
      <xdr:colOff>742950</xdr:colOff>
      <xdr:row>8</xdr:row>
      <xdr:rowOff>28575</xdr:rowOff>
    </xdr:to>
    <xdr:pic>
      <xdr:nvPicPr>
        <xdr:cNvPr id="2106" name="2 Imagen" descr="BANHVI.jpg">
          <a:extLst>
            <a:ext uri="{FF2B5EF4-FFF2-40B4-BE49-F238E27FC236}">
              <a16:creationId xmlns:a16="http://schemas.microsoft.com/office/drawing/2014/main" xmlns="" id="{00000000-0008-0000-0000-00003A080000}"/>
            </a:ext>
          </a:extLst>
        </xdr:cNvPr>
        <xdr:cNvPicPr>
          <a:picLocks noChangeAspect="1"/>
        </xdr:cNvPicPr>
      </xdr:nvPicPr>
      <xdr:blipFill>
        <a:blip xmlns:r="http://schemas.openxmlformats.org/officeDocument/2006/relationships" r:embed="rId2" cstate="print"/>
        <a:srcRect/>
        <a:stretch>
          <a:fillRect/>
        </a:stretch>
      </xdr:blipFill>
      <xdr:spPr bwMode="auto">
        <a:xfrm>
          <a:off x="3695700" y="504825"/>
          <a:ext cx="1619250" cy="8286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200025</xdr:colOff>
      <xdr:row>7</xdr:row>
      <xdr:rowOff>238125</xdr:rowOff>
    </xdr:from>
    <xdr:to>
      <xdr:col>28</xdr:col>
      <xdr:colOff>57150</xdr:colOff>
      <xdr:row>40</xdr:row>
      <xdr:rowOff>66675</xdr:rowOff>
    </xdr:to>
    <xdr:graphicFrame macro="">
      <xdr:nvGraphicFramePr>
        <xdr:cNvPr id="2" name="1 Gráfico">
          <a:extLst>
            <a:ext uri="{FF2B5EF4-FFF2-40B4-BE49-F238E27FC236}">
              <a16:creationId xmlns:a16="http://schemas.microsoft.com/office/drawing/2014/main" xmlns=""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200025</xdr:colOff>
      <xdr:row>7</xdr:row>
      <xdr:rowOff>238125</xdr:rowOff>
    </xdr:from>
    <xdr:to>
      <xdr:col>28</xdr:col>
      <xdr:colOff>57150</xdr:colOff>
      <xdr:row>21</xdr:row>
      <xdr:rowOff>66675</xdr:rowOff>
    </xdr:to>
    <xdr:graphicFrame macro="">
      <xdr:nvGraphicFramePr>
        <xdr:cNvPr id="2" name="1 Gráfico">
          <a:extLst>
            <a:ext uri="{FF2B5EF4-FFF2-40B4-BE49-F238E27FC236}">
              <a16:creationId xmlns:a16="http://schemas.microsoft.com/office/drawing/2014/main" xmlns=""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44"/>
  <sheetViews>
    <sheetView showGridLines="0" tabSelected="1" topLeftCell="A7" zoomScale="110" zoomScaleNormal="110" workbookViewId="0">
      <selection activeCell="K20" sqref="K20"/>
    </sheetView>
  </sheetViews>
  <sheetFormatPr baseColWidth="10" defaultRowHeight="12.75" x14ac:dyDescent="0.2"/>
  <cols>
    <col min="1" max="1" width="11.42578125" customWidth="1"/>
    <col min="7" max="7" width="19.140625" customWidth="1"/>
  </cols>
  <sheetData>
    <row r="2" spans="2:7" ht="13.5" thickBot="1" x14ac:dyDescent="0.25"/>
    <row r="3" spans="2:7" x14ac:dyDescent="0.2">
      <c r="B3" s="20"/>
      <c r="C3" s="21"/>
      <c r="D3" s="21"/>
      <c r="E3" s="21"/>
      <c r="F3" s="21"/>
      <c r="G3" s="22"/>
    </row>
    <row r="4" spans="2:7" x14ac:dyDescent="0.2">
      <c r="B4" s="23"/>
      <c r="C4" s="24"/>
      <c r="D4" s="24"/>
      <c r="E4" s="24"/>
      <c r="F4" s="24"/>
      <c r="G4" s="25"/>
    </row>
    <row r="5" spans="2:7" x14ac:dyDescent="0.2">
      <c r="B5" s="23"/>
      <c r="C5" s="24"/>
      <c r="D5" s="24"/>
      <c r="E5" s="24"/>
      <c r="F5" s="24"/>
      <c r="G5" s="25"/>
    </row>
    <row r="6" spans="2:7" x14ac:dyDescent="0.2">
      <c r="B6" s="23"/>
      <c r="C6" s="24"/>
      <c r="D6" s="24"/>
      <c r="E6" s="24"/>
      <c r="F6" s="24"/>
      <c r="G6" s="25"/>
    </row>
    <row r="7" spans="2:7" x14ac:dyDescent="0.2">
      <c r="B7" s="23"/>
      <c r="C7" s="24"/>
      <c r="D7" s="24"/>
      <c r="E7" s="24"/>
      <c r="F7" s="24"/>
      <c r="G7" s="25"/>
    </row>
    <row r="8" spans="2:7" x14ac:dyDescent="0.2">
      <c r="B8" s="23"/>
      <c r="C8" s="24"/>
      <c r="D8" s="24"/>
      <c r="E8" s="24"/>
      <c r="F8" s="30"/>
      <c r="G8" s="25"/>
    </row>
    <row r="9" spans="2:7" x14ac:dyDescent="0.2">
      <c r="B9" s="23"/>
      <c r="C9" s="24"/>
      <c r="D9" s="24"/>
      <c r="E9" s="24"/>
      <c r="F9" s="24"/>
      <c r="G9" s="25"/>
    </row>
    <row r="10" spans="2:7" x14ac:dyDescent="0.2">
      <c r="B10" s="23"/>
      <c r="C10" s="24"/>
      <c r="D10" s="24"/>
      <c r="E10" s="24"/>
      <c r="F10" s="24"/>
      <c r="G10" s="25"/>
    </row>
    <row r="11" spans="2:7" x14ac:dyDescent="0.2">
      <c r="B11" s="23"/>
      <c r="C11" s="24"/>
      <c r="D11" s="24"/>
      <c r="E11" s="24"/>
      <c r="F11" s="24"/>
      <c r="G11" s="25"/>
    </row>
    <row r="12" spans="2:7" x14ac:dyDescent="0.2">
      <c r="B12" s="23"/>
      <c r="C12" s="75" t="s">
        <v>20</v>
      </c>
      <c r="D12" s="75"/>
      <c r="E12" s="75"/>
      <c r="F12" s="75"/>
      <c r="G12" s="76"/>
    </row>
    <row r="13" spans="2:7" x14ac:dyDescent="0.2">
      <c r="B13" s="23"/>
      <c r="C13" s="75" t="s">
        <v>16</v>
      </c>
      <c r="D13" s="75"/>
      <c r="E13" s="75"/>
      <c r="F13" s="75"/>
      <c r="G13" s="76"/>
    </row>
    <row r="14" spans="2:7" x14ac:dyDescent="0.2">
      <c r="B14" s="23"/>
      <c r="C14" s="24"/>
      <c r="D14" s="24"/>
      <c r="E14" s="24"/>
      <c r="F14" s="24"/>
      <c r="G14" s="25"/>
    </row>
    <row r="15" spans="2:7" x14ac:dyDescent="0.2">
      <c r="B15" s="23"/>
      <c r="C15" s="24"/>
      <c r="D15" s="24"/>
      <c r="E15" s="24"/>
      <c r="F15" s="24"/>
      <c r="G15" s="25"/>
    </row>
    <row r="16" spans="2:7" x14ac:dyDescent="0.2">
      <c r="B16" s="23"/>
      <c r="C16" s="24"/>
      <c r="D16" s="24"/>
      <c r="E16" s="24"/>
      <c r="F16" s="24"/>
      <c r="G16" s="25"/>
    </row>
    <row r="17" spans="2:7" x14ac:dyDescent="0.2">
      <c r="B17" s="23"/>
      <c r="C17" s="24"/>
      <c r="D17" s="24"/>
      <c r="E17" s="24"/>
      <c r="F17" s="24"/>
      <c r="G17" s="25"/>
    </row>
    <row r="18" spans="2:7" x14ac:dyDescent="0.2">
      <c r="B18" s="23"/>
      <c r="C18" s="24"/>
      <c r="D18" s="24"/>
      <c r="E18" s="24"/>
      <c r="F18" s="24"/>
      <c r="G18" s="25"/>
    </row>
    <row r="19" spans="2:7" x14ac:dyDescent="0.2">
      <c r="B19" s="23"/>
      <c r="C19" s="24"/>
      <c r="D19" s="24"/>
      <c r="E19" s="24"/>
      <c r="F19" s="24"/>
      <c r="G19" s="25"/>
    </row>
    <row r="20" spans="2:7" x14ac:dyDescent="0.2">
      <c r="B20" s="23"/>
      <c r="C20" s="24"/>
      <c r="D20" s="24"/>
      <c r="E20" s="24"/>
      <c r="F20" s="24"/>
      <c r="G20" s="25"/>
    </row>
    <row r="21" spans="2:7" x14ac:dyDescent="0.2">
      <c r="B21" s="23"/>
      <c r="C21" s="24"/>
      <c r="D21" s="24"/>
      <c r="E21" s="24"/>
      <c r="F21" s="24"/>
      <c r="G21" s="25"/>
    </row>
    <row r="22" spans="2:7" x14ac:dyDescent="0.2">
      <c r="B22" s="23"/>
      <c r="C22" s="24"/>
      <c r="D22" s="24"/>
      <c r="E22" s="24"/>
      <c r="F22" s="24"/>
      <c r="G22" s="25"/>
    </row>
    <row r="23" spans="2:7" ht="15.75" x14ac:dyDescent="0.25">
      <c r="B23" s="77" t="s">
        <v>15</v>
      </c>
      <c r="C23" s="78"/>
      <c r="D23" s="78"/>
      <c r="E23" s="78"/>
      <c r="F23" s="78"/>
      <c r="G23" s="79"/>
    </row>
    <row r="24" spans="2:7" x14ac:dyDescent="0.2">
      <c r="B24" s="80" t="s">
        <v>141</v>
      </c>
      <c r="C24" s="81"/>
      <c r="D24" s="81"/>
      <c r="E24" s="81"/>
      <c r="F24" s="81"/>
      <c r="G24" s="82"/>
    </row>
    <row r="25" spans="2:7" x14ac:dyDescent="0.2">
      <c r="B25" s="23"/>
      <c r="C25" s="24"/>
      <c r="D25" s="24"/>
      <c r="E25" s="24"/>
      <c r="F25" s="24"/>
      <c r="G25" s="25"/>
    </row>
    <row r="26" spans="2:7" x14ac:dyDescent="0.2">
      <c r="B26" s="23"/>
      <c r="C26" s="24"/>
      <c r="D26" s="24"/>
      <c r="E26" s="24"/>
      <c r="F26" s="24"/>
      <c r="G26" s="25"/>
    </row>
    <row r="27" spans="2:7" x14ac:dyDescent="0.2">
      <c r="B27" s="23"/>
      <c r="C27" s="24"/>
      <c r="D27" s="24"/>
      <c r="E27" s="24"/>
      <c r="F27" s="24"/>
      <c r="G27" s="25"/>
    </row>
    <row r="28" spans="2:7" x14ac:dyDescent="0.2">
      <c r="B28" s="23"/>
      <c r="C28" s="24"/>
      <c r="D28" s="24"/>
      <c r="E28" s="24"/>
      <c r="F28" s="24"/>
      <c r="G28" s="25"/>
    </row>
    <row r="29" spans="2:7" x14ac:dyDescent="0.2">
      <c r="B29" s="23"/>
      <c r="C29" s="24"/>
      <c r="D29" s="24"/>
      <c r="E29" s="24"/>
      <c r="F29" s="24"/>
      <c r="G29" s="25"/>
    </row>
    <row r="30" spans="2:7" x14ac:dyDescent="0.2">
      <c r="B30" s="23"/>
      <c r="C30" s="24"/>
      <c r="D30" s="24"/>
      <c r="E30" s="24"/>
      <c r="F30" s="24"/>
      <c r="G30" s="25"/>
    </row>
    <row r="31" spans="2:7" x14ac:dyDescent="0.2">
      <c r="B31" s="23"/>
      <c r="C31" s="24"/>
      <c r="D31" s="24"/>
      <c r="E31" s="24"/>
      <c r="F31" s="24"/>
      <c r="G31" s="25"/>
    </row>
    <row r="32" spans="2:7" x14ac:dyDescent="0.2">
      <c r="B32" s="23"/>
      <c r="C32" s="24"/>
      <c r="D32" s="24"/>
      <c r="E32" s="24"/>
      <c r="F32" s="24"/>
      <c r="G32" s="25"/>
    </row>
    <row r="33" spans="2:7" x14ac:dyDescent="0.2">
      <c r="B33" s="23"/>
      <c r="C33" s="24"/>
      <c r="D33" s="24"/>
      <c r="E33" s="24"/>
      <c r="F33" s="24"/>
      <c r="G33" s="25"/>
    </row>
    <row r="34" spans="2:7" x14ac:dyDescent="0.2">
      <c r="B34" s="23"/>
      <c r="C34" s="24"/>
      <c r="D34" s="24"/>
      <c r="E34" s="24"/>
      <c r="F34" s="24"/>
      <c r="G34" s="25"/>
    </row>
    <row r="35" spans="2:7" x14ac:dyDescent="0.2">
      <c r="B35" s="23"/>
      <c r="C35" s="24"/>
      <c r="D35" s="24"/>
      <c r="E35" s="24"/>
      <c r="F35" s="24"/>
      <c r="G35" s="25"/>
    </row>
    <row r="36" spans="2:7" x14ac:dyDescent="0.2">
      <c r="B36" s="23"/>
      <c r="C36" s="24"/>
      <c r="D36" s="24"/>
      <c r="E36" s="24"/>
      <c r="F36" s="24"/>
      <c r="G36" s="25"/>
    </row>
    <row r="37" spans="2:7" x14ac:dyDescent="0.2">
      <c r="B37" s="23"/>
      <c r="C37" s="24"/>
      <c r="D37" s="24"/>
      <c r="E37" s="24"/>
      <c r="F37" s="24"/>
      <c r="G37" s="25"/>
    </row>
    <row r="38" spans="2:7" x14ac:dyDescent="0.2">
      <c r="B38" s="23"/>
      <c r="C38" s="24"/>
      <c r="D38" s="24"/>
      <c r="E38" s="24"/>
      <c r="F38" s="24"/>
      <c r="G38" s="25"/>
    </row>
    <row r="39" spans="2:7" x14ac:dyDescent="0.2">
      <c r="B39" s="83" t="s">
        <v>132</v>
      </c>
      <c r="C39" s="84"/>
      <c r="D39" s="84"/>
      <c r="E39" s="84"/>
      <c r="F39" s="84"/>
      <c r="G39" s="85"/>
    </row>
    <row r="40" spans="2:7" x14ac:dyDescent="0.2">
      <c r="B40" s="23"/>
      <c r="C40" s="24"/>
      <c r="D40" s="24"/>
      <c r="E40" s="24"/>
      <c r="F40" s="24"/>
      <c r="G40" s="25"/>
    </row>
    <row r="41" spans="2:7" x14ac:dyDescent="0.2">
      <c r="B41" s="23"/>
      <c r="C41" s="24"/>
      <c r="D41" s="24"/>
      <c r="E41" s="24"/>
      <c r="F41" s="24"/>
      <c r="G41" s="25"/>
    </row>
    <row r="42" spans="2:7" x14ac:dyDescent="0.2">
      <c r="B42" s="23"/>
      <c r="C42" s="24"/>
      <c r="D42" s="24"/>
      <c r="E42" s="24"/>
      <c r="F42" s="24"/>
      <c r="G42" s="25"/>
    </row>
    <row r="43" spans="2:7" x14ac:dyDescent="0.2">
      <c r="B43" s="23"/>
      <c r="C43" s="24"/>
      <c r="D43" s="24"/>
      <c r="E43" s="24"/>
      <c r="F43" s="24"/>
      <c r="G43" s="25"/>
    </row>
    <row r="44" spans="2:7" ht="13.5" thickBot="1" x14ac:dyDescent="0.25">
      <c r="B44" s="26"/>
      <c r="C44" s="27"/>
      <c r="D44" s="27"/>
      <c r="E44" s="27"/>
      <c r="F44" s="27"/>
      <c r="G44" s="28"/>
    </row>
  </sheetData>
  <mergeCells count="5">
    <mergeCell ref="C12:G12"/>
    <mergeCell ref="C13:G13"/>
    <mergeCell ref="B23:G23"/>
    <mergeCell ref="B24:G24"/>
    <mergeCell ref="B39:G39"/>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5"/>
  <sheetViews>
    <sheetView topLeftCell="A6" workbookViewId="0">
      <selection activeCell="E6" sqref="E6"/>
    </sheetView>
  </sheetViews>
  <sheetFormatPr baseColWidth="10" defaultColWidth="12.42578125" defaultRowHeight="15.75" x14ac:dyDescent="0.2"/>
  <cols>
    <col min="1" max="1" width="12.42578125" style="14"/>
    <col min="2" max="2" width="33" style="15" customWidth="1"/>
    <col min="3" max="3" width="38.28515625" style="14" customWidth="1"/>
    <col min="4" max="5" width="33" style="14" customWidth="1"/>
    <col min="6" max="16384" width="12.42578125" style="14"/>
  </cols>
  <sheetData>
    <row r="1" spans="2:5" x14ac:dyDescent="0.2">
      <c r="B1" s="89" t="s">
        <v>21</v>
      </c>
      <c r="C1" s="89"/>
      <c r="D1" s="89"/>
      <c r="E1" s="89"/>
    </row>
    <row r="2" spans="2:5" ht="16.5" thickBot="1" x14ac:dyDescent="0.25">
      <c r="B2" s="90"/>
      <c r="C2" s="90"/>
      <c r="D2" s="90"/>
      <c r="E2" s="90"/>
    </row>
    <row r="3" spans="2:5" ht="69" customHeight="1" x14ac:dyDescent="0.2">
      <c r="B3" s="31" t="s">
        <v>11</v>
      </c>
      <c r="C3" s="59" t="s">
        <v>104</v>
      </c>
      <c r="D3" s="32" t="s">
        <v>7</v>
      </c>
      <c r="E3" s="60">
        <v>42735</v>
      </c>
    </row>
    <row r="4" spans="2:5" ht="62.25" customHeight="1" thickBot="1" x14ac:dyDescent="0.25">
      <c r="B4" s="33" t="s">
        <v>8</v>
      </c>
      <c r="C4" s="74" t="s">
        <v>114</v>
      </c>
      <c r="D4" s="34" t="s">
        <v>9</v>
      </c>
      <c r="E4" s="61" t="s">
        <v>115</v>
      </c>
    </row>
    <row r="5" spans="2:5" ht="376.5" customHeight="1" x14ac:dyDescent="0.2">
      <c r="B5" s="29" t="s">
        <v>12</v>
      </c>
      <c r="C5" s="59" t="s">
        <v>105</v>
      </c>
      <c r="D5" s="34" t="s">
        <v>13</v>
      </c>
      <c r="E5" s="72" t="s">
        <v>116</v>
      </c>
    </row>
    <row r="6" spans="2:5" ht="39.75" customHeight="1" thickBot="1" x14ac:dyDescent="0.25">
      <c r="B6" s="33" t="s">
        <v>14</v>
      </c>
      <c r="C6" s="70">
        <v>42684</v>
      </c>
      <c r="D6" s="34" t="s">
        <v>10</v>
      </c>
      <c r="E6" s="71" t="s">
        <v>118</v>
      </c>
    </row>
    <row r="7" spans="2:5" ht="57" customHeight="1" x14ac:dyDescent="0.2">
      <c r="B7" s="29" t="s">
        <v>17</v>
      </c>
      <c r="C7" s="35" t="s">
        <v>119</v>
      </c>
      <c r="D7" s="36" t="s">
        <v>22</v>
      </c>
      <c r="E7" s="37" t="s">
        <v>18</v>
      </c>
    </row>
    <row r="8" spans="2:5" ht="101.25" customHeight="1" x14ac:dyDescent="0.2">
      <c r="B8" s="38" t="s">
        <v>23</v>
      </c>
      <c r="C8" s="91" t="s">
        <v>131</v>
      </c>
      <c r="D8" s="92"/>
      <c r="E8" s="93"/>
    </row>
    <row r="9" spans="2:5" ht="96.75" customHeight="1" x14ac:dyDescent="0.2">
      <c r="B9" s="39" t="s">
        <v>24</v>
      </c>
      <c r="C9" s="94"/>
      <c r="D9" s="95"/>
      <c r="E9" s="96"/>
    </row>
    <row r="10" spans="2:5" ht="96.75" customHeight="1" x14ac:dyDescent="0.2">
      <c r="B10" s="39" t="s">
        <v>26</v>
      </c>
      <c r="C10" s="97" t="s">
        <v>27</v>
      </c>
      <c r="D10" s="98"/>
      <c r="E10" s="99"/>
    </row>
    <row r="11" spans="2:5" ht="96.75" customHeight="1" x14ac:dyDescent="0.2">
      <c r="B11" s="38" t="s">
        <v>28</v>
      </c>
      <c r="C11" s="40" t="s">
        <v>107</v>
      </c>
      <c r="D11" s="98" t="s">
        <v>29</v>
      </c>
      <c r="E11" s="99"/>
    </row>
    <row r="12" spans="2:5" ht="81" customHeight="1" thickBot="1" x14ac:dyDescent="0.25">
      <c r="B12" s="39" t="s">
        <v>30</v>
      </c>
      <c r="C12" s="40" t="s">
        <v>107</v>
      </c>
      <c r="D12" s="98" t="s">
        <v>31</v>
      </c>
      <c r="E12" s="99"/>
    </row>
    <row r="13" spans="2:5" ht="42" customHeight="1" thickBot="1" x14ac:dyDescent="0.25">
      <c r="B13" s="86" t="s">
        <v>32</v>
      </c>
      <c r="C13" s="87"/>
      <c r="D13" s="87"/>
      <c r="E13" s="88"/>
    </row>
    <row r="14" spans="2:5" ht="69.95" customHeight="1" x14ac:dyDescent="0.2"/>
    <row r="15" spans="2:5" ht="33" customHeight="1" x14ac:dyDescent="0.2"/>
  </sheetData>
  <mergeCells count="7">
    <mergeCell ref="B13:E13"/>
    <mergeCell ref="B1:E2"/>
    <mergeCell ref="C8:E8"/>
    <mergeCell ref="C9:E9"/>
    <mergeCell ref="C10:E10"/>
    <mergeCell ref="D11:E11"/>
    <mergeCell ref="D12:E12"/>
  </mergeCells>
  <pageMargins left="0.75" right="0.75" top="1" bottom="1" header="0.5" footer="0.5"/>
  <pageSetup scale="61" orientation="portrait" horizontalDpi="1200" verticalDpi="1200" r:id="rId1"/>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54"/>
  <sheetViews>
    <sheetView showGridLines="0" zoomScaleNormal="100" workbookViewId="0">
      <selection activeCell="B47" sqref="B47:AB54"/>
    </sheetView>
  </sheetViews>
  <sheetFormatPr baseColWidth="10" defaultColWidth="3.140625" defaultRowHeight="16.5" x14ac:dyDescent="0.25"/>
  <cols>
    <col min="1" max="1" width="5.140625" style="1" customWidth="1"/>
    <col min="2" max="2" width="41.140625" style="3" customWidth="1"/>
    <col min="3" max="3" width="20.85546875" style="3" customWidth="1"/>
    <col min="4" max="4" width="15.5703125" style="3" customWidth="1"/>
    <col min="5" max="5" width="14.85546875" style="3" customWidth="1"/>
    <col min="6" max="6" width="11.7109375" style="2" customWidth="1"/>
    <col min="7" max="7" width="12.140625" style="2" customWidth="1"/>
    <col min="8" max="8" width="11.85546875" style="2" customWidth="1"/>
    <col min="9" max="9" width="13.28515625" style="2" customWidth="1"/>
    <col min="10" max="10" width="36.7109375" style="12" customWidth="1"/>
    <col min="11" max="11" width="3.140625" style="1" customWidth="1"/>
    <col min="12" max="16384" width="3.140625" style="1"/>
  </cols>
  <sheetData>
    <row r="2" spans="1:12" ht="14.25" x14ac:dyDescent="0.2">
      <c r="B2" s="111" t="s">
        <v>4</v>
      </c>
      <c r="C2" s="111"/>
      <c r="D2" s="111"/>
      <c r="E2" s="111"/>
      <c r="F2" s="111"/>
      <c r="G2" s="111"/>
      <c r="H2" s="111"/>
      <c r="I2" s="111"/>
      <c r="J2" s="111"/>
    </row>
    <row r="3" spans="1:12" ht="21" customHeight="1" x14ac:dyDescent="0.2">
      <c r="B3" s="111"/>
      <c r="C3" s="111"/>
      <c r="D3" s="111"/>
      <c r="E3" s="111"/>
      <c r="F3" s="111"/>
      <c r="G3" s="111"/>
      <c r="H3" s="111"/>
      <c r="I3" s="111"/>
      <c r="J3" s="111"/>
    </row>
    <row r="4" spans="1:12" ht="18.75" customHeight="1" x14ac:dyDescent="0.2">
      <c r="B4" s="111"/>
      <c r="C4" s="111"/>
      <c r="D4" s="111"/>
      <c r="E4" s="111"/>
      <c r="F4" s="111"/>
      <c r="G4" s="111"/>
      <c r="H4" s="111"/>
      <c r="I4" s="111"/>
      <c r="J4" s="111"/>
    </row>
    <row r="5" spans="1:12" ht="50.25" customHeight="1" x14ac:dyDescent="0.2">
      <c r="B5" s="112" t="s">
        <v>33</v>
      </c>
      <c r="C5" s="112"/>
      <c r="D5" s="112"/>
      <c r="E5" s="112"/>
      <c r="F5" s="112"/>
      <c r="G5" s="112"/>
      <c r="H5" s="112"/>
      <c r="I5" s="112"/>
      <c r="J5" s="112"/>
      <c r="K5" s="112"/>
      <c r="L5" s="112"/>
    </row>
    <row r="7" spans="1:12" ht="8.25" customHeight="1" x14ac:dyDescent="0.2">
      <c r="A7" s="4"/>
      <c r="B7" s="5"/>
      <c r="C7" s="5"/>
      <c r="D7" s="5"/>
      <c r="E7" s="5"/>
      <c r="F7" s="5"/>
      <c r="G7" s="5"/>
      <c r="H7" s="5"/>
      <c r="I7" s="5"/>
      <c r="J7" s="10"/>
    </row>
    <row r="8" spans="1:12" s="7" customFormat="1" ht="33.75" customHeight="1" x14ac:dyDescent="0.2">
      <c r="A8" s="41" t="s">
        <v>5</v>
      </c>
      <c r="B8" s="42" t="s">
        <v>34</v>
      </c>
      <c r="C8" s="42" t="s">
        <v>0</v>
      </c>
      <c r="D8" s="43" t="s">
        <v>1</v>
      </c>
      <c r="E8" s="43" t="s">
        <v>3</v>
      </c>
      <c r="F8" s="42" t="s">
        <v>35</v>
      </c>
      <c r="G8" s="43" t="s">
        <v>2</v>
      </c>
      <c r="H8" s="6"/>
      <c r="I8" s="6"/>
      <c r="J8" s="11"/>
    </row>
    <row r="9" spans="1:12" ht="15.75" customHeight="1" x14ac:dyDescent="0.2">
      <c r="A9" s="44"/>
      <c r="B9" s="45"/>
      <c r="C9" s="45"/>
      <c r="D9" s="45"/>
      <c r="E9" s="45"/>
      <c r="F9" s="45"/>
      <c r="G9" s="46">
        <f>+(G10+G12+G15+G20+G27+G31+G35+G39)/8</f>
        <v>0.39743055555555556</v>
      </c>
      <c r="H9" s="8"/>
      <c r="I9" s="8"/>
      <c r="K9" s="2"/>
    </row>
    <row r="10" spans="1:12" s="19" customFormat="1" ht="60.75" customHeight="1" x14ac:dyDescent="0.2">
      <c r="A10" s="47">
        <v>1</v>
      </c>
      <c r="B10" s="48" t="s">
        <v>36</v>
      </c>
      <c r="C10" s="49" t="s">
        <v>37</v>
      </c>
      <c r="D10" s="50">
        <v>42373</v>
      </c>
      <c r="E10" s="50">
        <v>42735</v>
      </c>
      <c r="F10" s="51">
        <f t="shared" ref="F10:F40" si="0">E10-D10</f>
        <v>362</v>
      </c>
      <c r="G10" s="52">
        <f>+(G11+G14+G17+G21+G23+G29+G32+G34+G37+G40)/10</f>
        <v>8.4999999999999992E-2</v>
      </c>
      <c r="H10" s="16"/>
      <c r="I10" s="17"/>
      <c r="J10" s="18"/>
    </row>
    <row r="11" spans="1:12" s="19" customFormat="1" ht="52.5" customHeight="1" x14ac:dyDescent="0.2">
      <c r="A11" s="47" t="s">
        <v>38</v>
      </c>
      <c r="B11" s="48" t="s">
        <v>39</v>
      </c>
      <c r="C11" s="49" t="s">
        <v>37</v>
      </c>
      <c r="D11" s="50">
        <v>42373</v>
      </c>
      <c r="E11" s="50">
        <v>42415</v>
      </c>
      <c r="F11" s="51">
        <f t="shared" si="0"/>
        <v>42</v>
      </c>
      <c r="G11" s="52">
        <v>0.85</v>
      </c>
      <c r="H11" s="16"/>
      <c r="I11" s="17"/>
      <c r="J11" s="18"/>
    </row>
    <row r="12" spans="1:12" s="19" customFormat="1" ht="57.75" customHeight="1" x14ac:dyDescent="0.2">
      <c r="A12" s="47">
        <v>2</v>
      </c>
      <c r="B12" s="48" t="s">
        <v>40</v>
      </c>
      <c r="C12" s="49" t="s">
        <v>37</v>
      </c>
      <c r="D12" s="50">
        <v>42373</v>
      </c>
      <c r="E12" s="50">
        <v>42735</v>
      </c>
      <c r="F12" s="51">
        <f t="shared" si="0"/>
        <v>362</v>
      </c>
      <c r="G12" s="52">
        <f>+(G13+G18+G22+G24+G25+G28+G30+G33+G36)/9</f>
        <v>9.4444444444444442E-2</v>
      </c>
      <c r="H12" s="16"/>
      <c r="I12" s="17"/>
      <c r="J12" s="18"/>
    </row>
    <row r="13" spans="1:12" s="19" customFormat="1" ht="54" customHeight="1" x14ac:dyDescent="0.2">
      <c r="A13" s="47" t="s">
        <v>41</v>
      </c>
      <c r="B13" s="48" t="s">
        <v>42</v>
      </c>
      <c r="C13" s="49" t="s">
        <v>37</v>
      </c>
      <c r="D13" s="50">
        <v>42373</v>
      </c>
      <c r="E13" s="50">
        <v>42415</v>
      </c>
      <c r="F13" s="51">
        <f t="shared" si="0"/>
        <v>42</v>
      </c>
      <c r="G13" s="52">
        <v>0.85</v>
      </c>
      <c r="H13" s="16"/>
      <c r="I13" s="17"/>
      <c r="J13" s="18"/>
    </row>
    <row r="14" spans="1:12" s="19" customFormat="1" ht="53.25" customHeight="1" x14ac:dyDescent="0.2">
      <c r="A14" s="47" t="s">
        <v>43</v>
      </c>
      <c r="B14" s="53" t="s">
        <v>44</v>
      </c>
      <c r="C14" s="49" t="s">
        <v>45</v>
      </c>
      <c r="D14" s="50">
        <v>42373</v>
      </c>
      <c r="E14" s="50">
        <v>42551</v>
      </c>
      <c r="F14" s="51">
        <f t="shared" si="0"/>
        <v>178</v>
      </c>
      <c r="G14" s="52">
        <v>0</v>
      </c>
      <c r="H14" s="16"/>
      <c r="I14" s="17"/>
      <c r="J14" s="18"/>
    </row>
    <row r="15" spans="1:12" s="19" customFormat="1" ht="59.25" customHeight="1" x14ac:dyDescent="0.2">
      <c r="A15" s="47">
        <v>3</v>
      </c>
      <c r="B15" s="48" t="s">
        <v>46</v>
      </c>
      <c r="C15" s="54" t="s">
        <v>47</v>
      </c>
      <c r="D15" s="50">
        <v>42401</v>
      </c>
      <c r="E15" s="50">
        <v>42735</v>
      </c>
      <c r="F15" s="51">
        <f t="shared" si="0"/>
        <v>334</v>
      </c>
      <c r="G15" s="52">
        <f>+(G16+G19+G26+G38)/4</f>
        <v>0</v>
      </c>
      <c r="H15" s="16"/>
      <c r="I15" s="17"/>
      <c r="J15" s="18"/>
    </row>
    <row r="16" spans="1:12" s="19" customFormat="1" ht="51" customHeight="1" x14ac:dyDescent="0.2">
      <c r="A16" s="55" t="s">
        <v>48</v>
      </c>
      <c r="B16" s="48" t="s">
        <v>49</v>
      </c>
      <c r="C16" s="56" t="s">
        <v>50</v>
      </c>
      <c r="D16" s="57">
        <v>42401</v>
      </c>
      <c r="E16" s="50">
        <v>42429</v>
      </c>
      <c r="F16" s="51">
        <f t="shared" si="0"/>
        <v>28</v>
      </c>
      <c r="G16" s="52">
        <v>0</v>
      </c>
      <c r="H16" s="16"/>
      <c r="I16" s="17"/>
      <c r="J16" s="18"/>
    </row>
    <row r="17" spans="1:10" s="19" customFormat="1" ht="51.75" customHeight="1" x14ac:dyDescent="0.2">
      <c r="A17" s="47" t="s">
        <v>51</v>
      </c>
      <c r="B17" s="48" t="s">
        <v>52</v>
      </c>
      <c r="C17" s="49" t="s">
        <v>45</v>
      </c>
      <c r="D17" s="50">
        <v>42416</v>
      </c>
      <c r="E17" s="50">
        <v>42444</v>
      </c>
      <c r="F17" s="51">
        <f t="shared" si="0"/>
        <v>28</v>
      </c>
      <c r="G17" s="52">
        <v>0</v>
      </c>
      <c r="H17" s="16"/>
      <c r="I17" s="17"/>
      <c r="J17" s="18"/>
    </row>
    <row r="18" spans="1:10" s="19" customFormat="1" ht="52.5" customHeight="1" x14ac:dyDescent="0.2">
      <c r="A18" s="47" t="s">
        <v>53</v>
      </c>
      <c r="B18" s="48" t="s">
        <v>54</v>
      </c>
      <c r="C18" s="49" t="s">
        <v>45</v>
      </c>
      <c r="D18" s="50">
        <v>42416</v>
      </c>
      <c r="E18" s="50">
        <v>42444</v>
      </c>
      <c r="F18" s="51">
        <f t="shared" si="0"/>
        <v>28</v>
      </c>
      <c r="G18" s="52">
        <v>0</v>
      </c>
      <c r="H18" s="16"/>
      <c r="I18" s="17"/>
      <c r="J18" s="18"/>
    </row>
    <row r="19" spans="1:10" s="19" customFormat="1" ht="54.75" customHeight="1" x14ac:dyDescent="0.2">
      <c r="A19" s="55" t="s">
        <v>55</v>
      </c>
      <c r="B19" s="48" t="s">
        <v>56</v>
      </c>
      <c r="C19" s="56" t="s">
        <v>50</v>
      </c>
      <c r="D19" s="57">
        <v>42430</v>
      </c>
      <c r="E19" s="50">
        <v>42490</v>
      </c>
      <c r="F19" s="51">
        <f t="shared" si="0"/>
        <v>60</v>
      </c>
      <c r="G19" s="52">
        <v>0</v>
      </c>
      <c r="H19" s="16"/>
      <c r="I19" s="17"/>
      <c r="J19" s="18"/>
    </row>
    <row r="20" spans="1:10" s="19" customFormat="1" ht="54" customHeight="1" x14ac:dyDescent="0.2">
      <c r="A20" s="47">
        <v>4</v>
      </c>
      <c r="B20" s="58" t="s">
        <v>57</v>
      </c>
      <c r="C20" s="49" t="s">
        <v>19</v>
      </c>
      <c r="D20" s="50">
        <v>42439</v>
      </c>
      <c r="E20" s="50">
        <v>42439</v>
      </c>
      <c r="F20" s="51">
        <f t="shared" si="0"/>
        <v>0</v>
      </c>
      <c r="G20" s="52">
        <v>1</v>
      </c>
      <c r="H20" s="16"/>
      <c r="I20" s="17"/>
      <c r="J20" s="18"/>
    </row>
    <row r="21" spans="1:10" s="19" customFormat="1" ht="54" customHeight="1" x14ac:dyDescent="0.2">
      <c r="A21" s="47" t="s">
        <v>58</v>
      </c>
      <c r="B21" s="58" t="s">
        <v>59</v>
      </c>
      <c r="C21" s="49" t="s">
        <v>37</v>
      </c>
      <c r="D21" s="50">
        <v>42445</v>
      </c>
      <c r="E21" s="50">
        <v>42475</v>
      </c>
      <c r="F21" s="51">
        <f t="shared" si="0"/>
        <v>30</v>
      </c>
      <c r="G21" s="52">
        <v>0</v>
      </c>
      <c r="H21" s="16"/>
      <c r="I21" s="17"/>
      <c r="J21" s="18"/>
    </row>
    <row r="22" spans="1:10" s="19" customFormat="1" ht="58.5" customHeight="1" x14ac:dyDescent="0.2">
      <c r="A22" s="47" t="s">
        <v>60</v>
      </c>
      <c r="B22" s="53" t="s">
        <v>61</v>
      </c>
      <c r="C22" s="49" t="s">
        <v>37</v>
      </c>
      <c r="D22" s="50">
        <v>42445</v>
      </c>
      <c r="E22" s="50">
        <v>42475</v>
      </c>
      <c r="F22" s="51">
        <f t="shared" si="0"/>
        <v>30</v>
      </c>
      <c r="G22" s="52">
        <v>0</v>
      </c>
      <c r="H22" s="16"/>
      <c r="I22" s="17"/>
      <c r="J22" s="18"/>
    </row>
    <row r="23" spans="1:10" s="19" customFormat="1" ht="57" customHeight="1" x14ac:dyDescent="0.2">
      <c r="A23" s="47" t="s">
        <v>62</v>
      </c>
      <c r="B23" s="58" t="s">
        <v>63</v>
      </c>
      <c r="C23" s="49" t="s">
        <v>64</v>
      </c>
      <c r="D23" s="50">
        <v>42476</v>
      </c>
      <c r="E23" s="50">
        <v>42490</v>
      </c>
      <c r="F23" s="51">
        <f t="shared" si="0"/>
        <v>14</v>
      </c>
      <c r="G23" s="52">
        <v>0</v>
      </c>
      <c r="H23" s="16"/>
      <c r="I23" s="17"/>
      <c r="J23" s="18"/>
    </row>
    <row r="24" spans="1:10" ht="43.5" customHeight="1" x14ac:dyDescent="0.25">
      <c r="A24" s="47" t="s">
        <v>65</v>
      </c>
      <c r="B24" s="58" t="s">
        <v>66</v>
      </c>
      <c r="C24" s="49" t="s">
        <v>64</v>
      </c>
      <c r="D24" s="50">
        <v>42476</v>
      </c>
      <c r="E24" s="50">
        <v>42490</v>
      </c>
      <c r="F24" s="51">
        <f t="shared" si="0"/>
        <v>14</v>
      </c>
      <c r="G24" s="52">
        <v>0</v>
      </c>
      <c r="H24" s="13"/>
      <c r="I24" s="9"/>
    </row>
    <row r="25" spans="1:10" ht="57" customHeight="1" x14ac:dyDescent="0.25">
      <c r="A25" s="47" t="s">
        <v>67</v>
      </c>
      <c r="B25" s="58" t="s">
        <v>68</v>
      </c>
      <c r="C25" s="49" t="s">
        <v>45</v>
      </c>
      <c r="D25" s="50">
        <v>42491</v>
      </c>
      <c r="E25" s="50">
        <v>42505</v>
      </c>
      <c r="F25" s="51">
        <f t="shared" si="0"/>
        <v>14</v>
      </c>
      <c r="G25" s="52">
        <v>0</v>
      </c>
      <c r="H25" s="13"/>
      <c r="I25" s="9"/>
    </row>
    <row r="26" spans="1:10" s="19" customFormat="1" ht="39.75" customHeight="1" x14ac:dyDescent="0.2">
      <c r="A26" s="55" t="s">
        <v>69</v>
      </c>
      <c r="B26" s="48" t="s">
        <v>70</v>
      </c>
      <c r="C26" s="56" t="s">
        <v>71</v>
      </c>
      <c r="D26" s="57">
        <v>42491</v>
      </c>
      <c r="E26" s="50">
        <v>42674</v>
      </c>
      <c r="F26" s="51">
        <f t="shared" si="0"/>
        <v>183</v>
      </c>
      <c r="G26" s="52">
        <v>0</v>
      </c>
      <c r="H26" s="16"/>
      <c r="I26" s="17"/>
      <c r="J26" s="18"/>
    </row>
    <row r="27" spans="1:10" s="19" customFormat="1" ht="42.75" customHeight="1" x14ac:dyDescent="0.2">
      <c r="A27" s="47">
        <v>5</v>
      </c>
      <c r="B27" s="58" t="s">
        <v>72</v>
      </c>
      <c r="C27" s="49" t="s">
        <v>19</v>
      </c>
      <c r="D27" s="50">
        <v>42500</v>
      </c>
      <c r="E27" s="50">
        <v>42500</v>
      </c>
      <c r="F27" s="51">
        <f t="shared" si="0"/>
        <v>0</v>
      </c>
      <c r="G27" s="52">
        <v>1</v>
      </c>
      <c r="H27" s="16"/>
      <c r="I27" s="17"/>
      <c r="J27" s="18"/>
    </row>
    <row r="28" spans="1:10" s="19" customFormat="1" ht="40.5" customHeight="1" x14ac:dyDescent="0.2">
      <c r="A28" s="47" t="s">
        <v>73</v>
      </c>
      <c r="B28" s="58" t="s">
        <v>74</v>
      </c>
      <c r="C28" s="49" t="s">
        <v>75</v>
      </c>
      <c r="D28" s="50">
        <v>42506</v>
      </c>
      <c r="E28" s="50">
        <v>42551</v>
      </c>
      <c r="F28" s="51">
        <f t="shared" si="0"/>
        <v>45</v>
      </c>
      <c r="G28" s="52">
        <v>0</v>
      </c>
      <c r="H28" s="16"/>
      <c r="I28" s="17"/>
      <c r="J28" s="18"/>
    </row>
    <row r="29" spans="1:10" s="19" customFormat="1" ht="47.25" customHeight="1" x14ac:dyDescent="0.2">
      <c r="A29" s="47" t="s">
        <v>76</v>
      </c>
      <c r="B29" s="58" t="s">
        <v>77</v>
      </c>
      <c r="C29" s="49" t="s">
        <v>45</v>
      </c>
      <c r="D29" s="50">
        <v>42552</v>
      </c>
      <c r="E29" s="50">
        <v>42566</v>
      </c>
      <c r="F29" s="51">
        <f t="shared" si="0"/>
        <v>14</v>
      </c>
      <c r="G29" s="52">
        <v>0</v>
      </c>
      <c r="H29" s="16"/>
      <c r="I29" s="17"/>
      <c r="J29" s="18"/>
    </row>
    <row r="30" spans="1:10" s="19" customFormat="1" ht="57" customHeight="1" x14ac:dyDescent="0.2">
      <c r="A30" s="47" t="s">
        <v>78</v>
      </c>
      <c r="B30" s="58" t="s">
        <v>79</v>
      </c>
      <c r="C30" s="49" t="s">
        <v>45</v>
      </c>
      <c r="D30" s="50">
        <v>42552</v>
      </c>
      <c r="E30" s="50">
        <v>42597</v>
      </c>
      <c r="F30" s="51">
        <f>E30-D30</f>
        <v>45</v>
      </c>
      <c r="G30" s="52">
        <v>0</v>
      </c>
      <c r="H30" s="16"/>
      <c r="I30" s="17"/>
      <c r="J30" s="18"/>
    </row>
    <row r="31" spans="1:10" s="19" customFormat="1" ht="41.25" customHeight="1" x14ac:dyDescent="0.2">
      <c r="A31" s="47">
        <v>6</v>
      </c>
      <c r="B31" s="58" t="s">
        <v>80</v>
      </c>
      <c r="C31" s="49" t="s">
        <v>19</v>
      </c>
      <c r="D31" s="50">
        <v>42561</v>
      </c>
      <c r="E31" s="50">
        <v>42561</v>
      </c>
      <c r="F31" s="51">
        <f t="shared" si="0"/>
        <v>0</v>
      </c>
      <c r="G31" s="52">
        <v>1</v>
      </c>
      <c r="H31" s="16"/>
      <c r="I31" s="17"/>
      <c r="J31" s="18"/>
    </row>
    <row r="32" spans="1:10" s="19" customFormat="1" ht="47.25" customHeight="1" x14ac:dyDescent="0.2">
      <c r="A32" s="47" t="s">
        <v>81</v>
      </c>
      <c r="B32" s="58" t="s">
        <v>82</v>
      </c>
      <c r="C32" s="49" t="s">
        <v>75</v>
      </c>
      <c r="D32" s="50">
        <v>42567</v>
      </c>
      <c r="E32" s="50">
        <v>42613</v>
      </c>
      <c r="F32" s="51">
        <f t="shared" si="0"/>
        <v>46</v>
      </c>
      <c r="G32" s="52">
        <v>0</v>
      </c>
      <c r="H32" s="16"/>
      <c r="I32" s="17"/>
      <c r="J32" s="18"/>
    </row>
    <row r="33" spans="1:28" s="19" customFormat="1" ht="47.25" customHeight="1" x14ac:dyDescent="0.2">
      <c r="A33" s="47" t="s">
        <v>83</v>
      </c>
      <c r="B33" s="58" t="s">
        <v>84</v>
      </c>
      <c r="C33" s="49" t="s">
        <v>85</v>
      </c>
      <c r="D33" s="50">
        <v>42614</v>
      </c>
      <c r="E33" s="50">
        <v>42643</v>
      </c>
      <c r="F33" s="51">
        <f>E33-D33</f>
        <v>29</v>
      </c>
      <c r="G33" s="52">
        <v>0</v>
      </c>
      <c r="H33" s="16"/>
      <c r="I33" s="17"/>
      <c r="J33" s="18"/>
    </row>
    <row r="34" spans="1:28" s="19" customFormat="1" ht="47.25" customHeight="1" x14ac:dyDescent="0.2">
      <c r="A34" s="47" t="s">
        <v>86</v>
      </c>
      <c r="B34" s="58" t="s">
        <v>87</v>
      </c>
      <c r="C34" s="49" t="s">
        <v>45</v>
      </c>
      <c r="D34" s="50">
        <v>42614</v>
      </c>
      <c r="E34" s="50">
        <v>42658</v>
      </c>
      <c r="F34" s="51">
        <f>E34-D34</f>
        <v>44</v>
      </c>
      <c r="G34" s="52">
        <v>0</v>
      </c>
      <c r="H34" s="16"/>
      <c r="I34" s="17"/>
      <c r="J34" s="18"/>
    </row>
    <row r="35" spans="1:28" s="19" customFormat="1" ht="38.25" customHeight="1" x14ac:dyDescent="0.2">
      <c r="A35" s="47">
        <v>7</v>
      </c>
      <c r="B35" s="58" t="s">
        <v>88</v>
      </c>
      <c r="C35" s="49" t="s">
        <v>19</v>
      </c>
      <c r="D35" s="50">
        <v>42623</v>
      </c>
      <c r="E35" s="50">
        <v>42623</v>
      </c>
      <c r="F35" s="51">
        <f t="shared" si="0"/>
        <v>0</v>
      </c>
      <c r="G35" s="52">
        <v>0</v>
      </c>
      <c r="H35" s="16"/>
      <c r="I35" s="17"/>
      <c r="J35" s="18"/>
    </row>
    <row r="36" spans="1:28" s="19" customFormat="1" ht="54" customHeight="1" x14ac:dyDescent="0.2">
      <c r="A36" s="47" t="s">
        <v>89</v>
      </c>
      <c r="B36" s="58" t="s">
        <v>90</v>
      </c>
      <c r="C36" s="49" t="s">
        <v>45</v>
      </c>
      <c r="D36" s="50">
        <v>42644</v>
      </c>
      <c r="E36" s="50">
        <v>42658</v>
      </c>
      <c r="F36" s="51">
        <f t="shared" si="0"/>
        <v>14</v>
      </c>
      <c r="G36" s="52">
        <v>0</v>
      </c>
      <c r="H36" s="16"/>
      <c r="I36" s="17"/>
      <c r="J36" s="18"/>
    </row>
    <row r="37" spans="1:28" s="19" customFormat="1" ht="54" customHeight="1" x14ac:dyDescent="0.2">
      <c r="A37" s="47" t="s">
        <v>91</v>
      </c>
      <c r="B37" s="58" t="s">
        <v>92</v>
      </c>
      <c r="C37" s="49" t="s">
        <v>85</v>
      </c>
      <c r="D37" s="50">
        <v>42659</v>
      </c>
      <c r="E37" s="50">
        <v>42689</v>
      </c>
      <c r="F37" s="51">
        <f>E37-D37</f>
        <v>30</v>
      </c>
      <c r="G37" s="52">
        <v>0</v>
      </c>
      <c r="H37" s="16"/>
      <c r="I37" s="17"/>
      <c r="J37" s="18"/>
    </row>
    <row r="38" spans="1:28" s="19" customFormat="1" ht="50.25" customHeight="1" x14ac:dyDescent="0.2">
      <c r="A38" s="55" t="s">
        <v>93</v>
      </c>
      <c r="B38" s="48" t="s">
        <v>94</v>
      </c>
      <c r="C38" s="56" t="s">
        <v>47</v>
      </c>
      <c r="D38" s="57">
        <v>42675</v>
      </c>
      <c r="E38" s="50">
        <v>42704</v>
      </c>
      <c r="F38" s="51">
        <f t="shared" si="0"/>
        <v>29</v>
      </c>
      <c r="G38" s="52">
        <v>0</v>
      </c>
      <c r="H38" s="16"/>
      <c r="I38" s="17"/>
      <c r="J38" s="18"/>
    </row>
    <row r="39" spans="1:28" s="19" customFormat="1" ht="42" customHeight="1" x14ac:dyDescent="0.2">
      <c r="A39" s="47">
        <v>8</v>
      </c>
      <c r="B39" s="58" t="s">
        <v>95</v>
      </c>
      <c r="C39" s="49" t="s">
        <v>19</v>
      </c>
      <c r="D39" s="50">
        <v>42684</v>
      </c>
      <c r="E39" s="50">
        <v>42684</v>
      </c>
      <c r="F39" s="51">
        <f t="shared" si="0"/>
        <v>0</v>
      </c>
      <c r="G39" s="52">
        <v>0</v>
      </c>
      <c r="H39" s="16"/>
      <c r="I39" s="17"/>
      <c r="J39" s="18"/>
    </row>
    <row r="40" spans="1:28" s="19" customFormat="1" ht="45" customHeight="1" x14ac:dyDescent="0.2">
      <c r="A40" s="47" t="s">
        <v>96</v>
      </c>
      <c r="B40" s="58" t="s">
        <v>97</v>
      </c>
      <c r="C40" s="49" t="s">
        <v>45</v>
      </c>
      <c r="D40" s="50">
        <v>42690</v>
      </c>
      <c r="E40" s="50">
        <v>42704</v>
      </c>
      <c r="F40" s="51">
        <f t="shared" si="0"/>
        <v>14</v>
      </c>
      <c r="G40" s="52">
        <v>0</v>
      </c>
      <c r="H40" s="16"/>
      <c r="I40" s="17"/>
      <c r="J40" s="18"/>
    </row>
    <row r="41" spans="1:28" ht="14.25" x14ac:dyDescent="0.2">
      <c r="B41" s="113" t="s">
        <v>98</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row>
    <row r="42" spans="1:28" ht="14.25" x14ac:dyDescent="0.2">
      <c r="B42" s="100" t="s">
        <v>99</v>
      </c>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row>
    <row r="43" spans="1:28" ht="14.25" x14ac:dyDescent="0.2">
      <c r="B43" s="100" t="s">
        <v>100</v>
      </c>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row>
    <row r="44" spans="1:28" ht="14.25" x14ac:dyDescent="0.2">
      <c r="B44" s="100" t="s">
        <v>101</v>
      </c>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row>
    <row r="45" spans="1:28" ht="14.25" x14ac:dyDescent="0.2">
      <c r="B45" s="100" t="s">
        <v>102</v>
      </c>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row>
    <row r="46" spans="1:28" ht="15.75" customHeight="1" x14ac:dyDescent="0.2">
      <c r="B46" s="101" t="s">
        <v>103</v>
      </c>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row>
    <row r="47" spans="1:28" ht="27" customHeight="1" x14ac:dyDescent="0.2">
      <c r="B47" s="102" t="s">
        <v>6</v>
      </c>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4"/>
    </row>
    <row r="48" spans="1:28" ht="27" customHeight="1" x14ac:dyDescent="0.2">
      <c r="B48" s="105"/>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7"/>
    </row>
    <row r="49" spans="2:28" ht="27" customHeight="1" x14ac:dyDescent="0.2">
      <c r="B49" s="105"/>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7"/>
    </row>
    <row r="50" spans="2:28" ht="27" customHeight="1" x14ac:dyDescent="0.2">
      <c r="B50" s="105"/>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7"/>
    </row>
    <row r="51" spans="2:28" ht="27" customHeight="1" x14ac:dyDescent="0.2">
      <c r="B51" s="105"/>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7"/>
    </row>
    <row r="52" spans="2:28" ht="27" customHeight="1" x14ac:dyDescent="0.2">
      <c r="B52" s="105"/>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7"/>
    </row>
    <row r="53" spans="2:28" ht="27" customHeight="1" x14ac:dyDescent="0.2">
      <c r="B53" s="105"/>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7"/>
    </row>
    <row r="54" spans="2:28" ht="27" customHeight="1" x14ac:dyDescent="0.2">
      <c r="B54" s="108"/>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10"/>
    </row>
  </sheetData>
  <mergeCells count="9">
    <mergeCell ref="B45:AB45"/>
    <mergeCell ref="B46:AB46"/>
    <mergeCell ref="B47:AB54"/>
    <mergeCell ref="B2:J4"/>
    <mergeCell ref="B5:L5"/>
    <mergeCell ref="B41:AB41"/>
    <mergeCell ref="B42:AB42"/>
    <mergeCell ref="B43:AB43"/>
    <mergeCell ref="B44:AB44"/>
  </mergeCells>
  <conditionalFormatting sqref="G9">
    <cfRule type="cellIs" dxfId="7" priority="1" operator="between">
      <formula>0.6</formula>
      <formula>1</formula>
    </cfRule>
    <cfRule type="cellIs" dxfId="6" priority="2" operator="between">
      <formula>0.26</formula>
      <formula>0.59</formula>
    </cfRule>
    <cfRule type="cellIs" dxfId="5" priority="3" operator="between">
      <formula>0</formula>
      <formula>0.25</formula>
    </cfRule>
  </conditionalFormatting>
  <pageMargins left="0.45" right="0.45" top="0.5" bottom="0.5" header="0.3" footer="0.3"/>
  <pageSetup scale="55" fitToHeight="0" orientation="landscape" r:id="rId1"/>
  <ignoredErrors>
    <ignoredError sqref="G10 G12 G15"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5"/>
  <sheetViews>
    <sheetView workbookViewId="0">
      <selection activeCell="B13" sqref="B13:E13"/>
    </sheetView>
  </sheetViews>
  <sheetFormatPr baseColWidth="10" defaultColWidth="12.42578125" defaultRowHeight="15.75" x14ac:dyDescent="0.2"/>
  <cols>
    <col min="1" max="1" width="12.42578125" style="14"/>
    <col min="2" max="2" width="33" style="15" customWidth="1"/>
    <col min="3" max="3" width="34.140625" style="14" customWidth="1"/>
    <col min="4" max="4" width="33" style="14" customWidth="1"/>
    <col min="5" max="5" width="43.42578125" style="14" customWidth="1"/>
    <col min="6" max="16384" width="12.42578125" style="14"/>
  </cols>
  <sheetData>
    <row r="1" spans="2:5" x14ac:dyDescent="0.2">
      <c r="B1" s="89" t="s">
        <v>21</v>
      </c>
      <c r="C1" s="89"/>
      <c r="D1" s="89"/>
      <c r="E1" s="89"/>
    </row>
    <row r="2" spans="2:5" ht="16.5" thickBot="1" x14ac:dyDescent="0.25">
      <c r="B2" s="90"/>
      <c r="C2" s="90"/>
      <c r="D2" s="90"/>
      <c r="E2" s="90"/>
    </row>
    <row r="3" spans="2:5" ht="99.75" customHeight="1" x14ac:dyDescent="0.2">
      <c r="B3" s="31" t="s">
        <v>11</v>
      </c>
      <c r="C3" s="59" t="s">
        <v>127</v>
      </c>
      <c r="D3" s="32" t="s">
        <v>7</v>
      </c>
      <c r="E3" s="60">
        <v>42719</v>
      </c>
    </row>
    <row r="4" spans="2:5" ht="62.25" customHeight="1" thickBot="1" x14ac:dyDescent="0.25">
      <c r="B4" s="33" t="s">
        <v>8</v>
      </c>
      <c r="C4" s="69" t="s">
        <v>117</v>
      </c>
      <c r="D4" s="34" t="s">
        <v>9</v>
      </c>
      <c r="E4" s="61" t="s">
        <v>106</v>
      </c>
    </row>
    <row r="5" spans="2:5" ht="348.75" customHeight="1" x14ac:dyDescent="0.2">
      <c r="B5" s="29" t="s">
        <v>12</v>
      </c>
      <c r="C5" s="59" t="s">
        <v>128</v>
      </c>
      <c r="D5" s="34" t="s">
        <v>13</v>
      </c>
      <c r="E5" s="72" t="s">
        <v>113</v>
      </c>
    </row>
    <row r="6" spans="2:5" ht="75" customHeight="1" thickBot="1" x14ac:dyDescent="0.25">
      <c r="B6" s="33" t="s">
        <v>14</v>
      </c>
      <c r="C6" s="70">
        <v>42684</v>
      </c>
      <c r="D6" s="34" t="s">
        <v>10</v>
      </c>
      <c r="E6" s="62">
        <f>+'Trámite 2'!G9</f>
        <v>0.98750000000000004</v>
      </c>
    </row>
    <row r="7" spans="2:5" ht="57" customHeight="1" x14ac:dyDescent="0.2">
      <c r="B7" s="29" t="s">
        <v>17</v>
      </c>
      <c r="C7" s="35" t="s">
        <v>136</v>
      </c>
      <c r="D7" s="36" t="s">
        <v>22</v>
      </c>
      <c r="E7" s="37" t="s">
        <v>18</v>
      </c>
    </row>
    <row r="8" spans="2:5" ht="118.5" customHeight="1" x14ac:dyDescent="0.2">
      <c r="B8" s="38" t="s">
        <v>23</v>
      </c>
      <c r="C8" s="114" t="s">
        <v>140</v>
      </c>
      <c r="D8" s="115"/>
      <c r="E8" s="116"/>
    </row>
    <row r="9" spans="2:5" ht="96.75" customHeight="1" x14ac:dyDescent="0.2">
      <c r="B9" s="39" t="s">
        <v>24</v>
      </c>
      <c r="C9" s="117" t="s">
        <v>25</v>
      </c>
      <c r="D9" s="117"/>
      <c r="E9" s="118"/>
    </row>
    <row r="10" spans="2:5" ht="135" customHeight="1" x14ac:dyDescent="0.2">
      <c r="B10" s="39" t="s">
        <v>26</v>
      </c>
      <c r="C10" s="97" t="s">
        <v>129</v>
      </c>
      <c r="D10" s="119"/>
      <c r="E10" s="120"/>
    </row>
    <row r="11" spans="2:5" ht="87" customHeight="1" x14ac:dyDescent="0.2">
      <c r="B11" s="38" t="s">
        <v>28</v>
      </c>
      <c r="C11" s="40" t="s">
        <v>135</v>
      </c>
      <c r="D11" s="98" t="s">
        <v>130</v>
      </c>
      <c r="E11" s="99"/>
    </row>
    <row r="12" spans="2:5" ht="87.75" customHeight="1" thickBot="1" x14ac:dyDescent="0.25">
      <c r="B12" s="39" t="s">
        <v>30</v>
      </c>
      <c r="C12" s="40" t="s">
        <v>134</v>
      </c>
      <c r="D12" s="121" t="s">
        <v>133</v>
      </c>
      <c r="E12" s="122"/>
    </row>
    <row r="13" spans="2:5" ht="33.75" customHeight="1" thickBot="1" x14ac:dyDescent="0.25">
      <c r="B13" s="86" t="s">
        <v>32</v>
      </c>
      <c r="C13" s="87"/>
      <c r="D13" s="87"/>
      <c r="E13" s="88"/>
    </row>
    <row r="14" spans="2:5" ht="69.95" customHeight="1" x14ac:dyDescent="0.2"/>
    <row r="15" spans="2:5" ht="33" customHeight="1" x14ac:dyDescent="0.2"/>
  </sheetData>
  <mergeCells count="7">
    <mergeCell ref="B13:E13"/>
    <mergeCell ref="B1:E2"/>
    <mergeCell ref="C8:E8"/>
    <mergeCell ref="C9:E9"/>
    <mergeCell ref="C10:E10"/>
    <mergeCell ref="D11:E11"/>
    <mergeCell ref="D12:E12"/>
  </mergeCells>
  <pageMargins left="0.75" right="0.75" top="1" bottom="1" header="0.5" footer="0.5"/>
  <pageSetup scale="61" orientation="portrait" horizontalDpi="1200" verticalDpi="1200" r:id="rId1"/>
  <colBreaks count="1" manualBreakCount="1">
    <brk id="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32"/>
  <sheetViews>
    <sheetView showGridLines="0" zoomScaleNormal="100" workbookViewId="0">
      <selection activeCell="B25" sqref="B25:AB32"/>
    </sheetView>
  </sheetViews>
  <sheetFormatPr baseColWidth="10" defaultColWidth="3.140625" defaultRowHeight="16.5" x14ac:dyDescent="0.25"/>
  <cols>
    <col min="1" max="1" width="5.140625" style="1" customWidth="1"/>
    <col min="2" max="2" width="41.140625" style="3" customWidth="1"/>
    <col min="3" max="3" width="20.85546875" style="3" customWidth="1"/>
    <col min="4" max="4" width="15.5703125" style="3" customWidth="1"/>
    <col min="5" max="5" width="14.85546875" style="3" customWidth="1"/>
    <col min="6" max="6" width="11.7109375" style="2" customWidth="1"/>
    <col min="7" max="7" width="12.140625" style="2" customWidth="1"/>
    <col min="8" max="8" width="11.85546875" style="2" customWidth="1"/>
    <col min="9" max="9" width="13.28515625" style="2" customWidth="1"/>
    <col min="10" max="10" width="36.7109375" style="12" customWidth="1"/>
    <col min="11" max="11" width="3.140625" style="1" customWidth="1"/>
    <col min="12" max="16384" width="3.140625" style="1"/>
  </cols>
  <sheetData>
    <row r="2" spans="1:12" ht="14.25" x14ac:dyDescent="0.2">
      <c r="B2" s="111" t="s">
        <v>4</v>
      </c>
      <c r="C2" s="111"/>
      <c r="D2" s="111"/>
      <c r="E2" s="111"/>
      <c r="F2" s="111"/>
      <c r="G2" s="111"/>
      <c r="H2" s="111"/>
      <c r="I2" s="111"/>
      <c r="J2" s="111"/>
    </row>
    <row r="3" spans="1:12" ht="21" customHeight="1" x14ac:dyDescent="0.2">
      <c r="B3" s="111"/>
      <c r="C3" s="111"/>
      <c r="D3" s="111"/>
      <c r="E3" s="111"/>
      <c r="F3" s="111"/>
      <c r="G3" s="111"/>
      <c r="H3" s="111"/>
      <c r="I3" s="111"/>
      <c r="J3" s="111"/>
    </row>
    <row r="4" spans="1:12" ht="18.75" customHeight="1" x14ac:dyDescent="0.2">
      <c r="B4" s="111"/>
      <c r="C4" s="111"/>
      <c r="D4" s="111"/>
      <c r="E4" s="111"/>
      <c r="F4" s="111"/>
      <c r="G4" s="111"/>
      <c r="H4" s="111"/>
      <c r="I4" s="111"/>
      <c r="J4" s="111"/>
    </row>
    <row r="5" spans="1:12" ht="50.25" customHeight="1" x14ac:dyDescent="0.2">
      <c r="B5" s="112" t="s">
        <v>121</v>
      </c>
      <c r="C5" s="112"/>
      <c r="D5" s="112"/>
      <c r="E5" s="112"/>
      <c r="F5" s="112"/>
      <c r="G5" s="112"/>
      <c r="H5" s="112"/>
      <c r="I5" s="112"/>
      <c r="J5" s="112"/>
      <c r="K5" s="112"/>
      <c r="L5" s="112"/>
    </row>
    <row r="7" spans="1:12" ht="8.25" customHeight="1" x14ac:dyDescent="0.2">
      <c r="A7" s="4"/>
      <c r="B7" s="5"/>
      <c r="C7" s="5"/>
      <c r="D7" s="5"/>
      <c r="E7" s="5"/>
      <c r="F7" s="5"/>
      <c r="G7" s="5"/>
      <c r="H7" s="5"/>
      <c r="I7" s="5"/>
      <c r="J7" s="10"/>
    </row>
    <row r="8" spans="1:12" s="7" customFormat="1" ht="33.75" customHeight="1" x14ac:dyDescent="0.2">
      <c r="A8" s="63" t="s">
        <v>5</v>
      </c>
      <c r="B8" s="64" t="s">
        <v>108</v>
      </c>
      <c r="C8" s="64" t="s">
        <v>0</v>
      </c>
      <c r="D8" s="65" t="s">
        <v>1</v>
      </c>
      <c r="E8" s="65" t="s">
        <v>3</v>
      </c>
      <c r="F8" s="64" t="s">
        <v>109</v>
      </c>
      <c r="G8" s="65" t="s">
        <v>2</v>
      </c>
      <c r="H8" s="6"/>
      <c r="I8" s="6"/>
      <c r="J8" s="11"/>
    </row>
    <row r="9" spans="1:12" ht="15.75" customHeight="1" x14ac:dyDescent="0.2">
      <c r="A9" s="66"/>
      <c r="B9" s="67"/>
      <c r="C9" s="67"/>
      <c r="D9" s="67"/>
      <c r="E9" s="67"/>
      <c r="F9" s="67"/>
      <c r="G9" s="68">
        <f>+(G10+G12+G14+G15+G17+G18+G20+G21)/8</f>
        <v>0.98750000000000004</v>
      </c>
      <c r="H9" s="8"/>
      <c r="I9" s="8"/>
      <c r="K9" s="2"/>
    </row>
    <row r="10" spans="1:12" s="19" customFormat="1" ht="63.75" customHeight="1" x14ac:dyDescent="0.2">
      <c r="A10" s="47">
        <v>1</v>
      </c>
      <c r="B10" s="48" t="s">
        <v>120</v>
      </c>
      <c r="C10" s="56" t="s">
        <v>45</v>
      </c>
      <c r="D10" s="50">
        <v>42373</v>
      </c>
      <c r="E10" s="50">
        <v>42582</v>
      </c>
      <c r="F10" s="51">
        <f t="shared" ref="F10:F21" si="0">E10-D10</f>
        <v>209</v>
      </c>
      <c r="G10" s="52">
        <f>+(G11+G16)/2</f>
        <v>1</v>
      </c>
      <c r="H10" s="16"/>
      <c r="I10" s="17"/>
      <c r="J10" s="18"/>
    </row>
    <row r="11" spans="1:12" s="19" customFormat="1" ht="57" customHeight="1" x14ac:dyDescent="0.2">
      <c r="A11" s="55" t="s">
        <v>38</v>
      </c>
      <c r="B11" s="48" t="s">
        <v>122</v>
      </c>
      <c r="C11" s="56" t="s">
        <v>45</v>
      </c>
      <c r="D11" s="57">
        <v>42373</v>
      </c>
      <c r="E11" s="50">
        <v>42551</v>
      </c>
      <c r="F11" s="51">
        <f t="shared" si="0"/>
        <v>178</v>
      </c>
      <c r="G11" s="52">
        <v>1</v>
      </c>
      <c r="H11" s="16"/>
      <c r="I11" s="17"/>
      <c r="J11" s="18"/>
    </row>
    <row r="12" spans="1:12" ht="43.5" customHeight="1" x14ac:dyDescent="0.25">
      <c r="A12" s="47">
        <v>2</v>
      </c>
      <c r="B12" s="48" t="s">
        <v>123</v>
      </c>
      <c r="C12" s="49" t="s">
        <v>45</v>
      </c>
      <c r="D12" s="50">
        <v>42373</v>
      </c>
      <c r="E12" s="50">
        <v>42582</v>
      </c>
      <c r="F12" s="51">
        <f t="shared" si="0"/>
        <v>209</v>
      </c>
      <c r="G12" s="52">
        <f>+G13</f>
        <v>1</v>
      </c>
      <c r="H12" s="13"/>
      <c r="I12" s="9"/>
    </row>
    <row r="13" spans="1:12" ht="67.5" customHeight="1" x14ac:dyDescent="0.25">
      <c r="A13" s="47" t="s">
        <v>41</v>
      </c>
      <c r="B13" s="48" t="s">
        <v>110</v>
      </c>
      <c r="C13" s="49" t="s">
        <v>111</v>
      </c>
      <c r="D13" s="50">
        <v>42373</v>
      </c>
      <c r="E13" s="50">
        <v>42582</v>
      </c>
      <c r="F13" s="51">
        <f t="shared" si="0"/>
        <v>209</v>
      </c>
      <c r="G13" s="52">
        <v>1</v>
      </c>
      <c r="H13" s="13"/>
      <c r="I13" s="9"/>
    </row>
    <row r="14" spans="1:12" s="19" customFormat="1" ht="39.75" customHeight="1" x14ac:dyDescent="0.2">
      <c r="A14" s="47">
        <v>3</v>
      </c>
      <c r="B14" s="58" t="s">
        <v>57</v>
      </c>
      <c r="C14" s="49" t="s">
        <v>19</v>
      </c>
      <c r="D14" s="50">
        <v>42439</v>
      </c>
      <c r="E14" s="50">
        <v>42439</v>
      </c>
      <c r="F14" s="51">
        <f t="shared" si="0"/>
        <v>0</v>
      </c>
      <c r="G14" s="52">
        <v>1</v>
      </c>
      <c r="H14" s="16"/>
      <c r="I14" s="17"/>
      <c r="J14" s="18"/>
    </row>
    <row r="15" spans="1:12" s="19" customFormat="1" ht="42.75" customHeight="1" x14ac:dyDescent="0.2">
      <c r="A15" s="47">
        <v>4</v>
      </c>
      <c r="B15" s="58" t="s">
        <v>72</v>
      </c>
      <c r="C15" s="49" t="s">
        <v>19</v>
      </c>
      <c r="D15" s="50">
        <v>42500</v>
      </c>
      <c r="E15" s="50">
        <v>42500</v>
      </c>
      <c r="F15" s="51">
        <f t="shared" si="0"/>
        <v>0</v>
      </c>
      <c r="G15" s="52">
        <v>1</v>
      </c>
      <c r="H15" s="16"/>
      <c r="I15" s="17"/>
      <c r="J15" s="18"/>
    </row>
    <row r="16" spans="1:12" s="19" customFormat="1" ht="40.5" customHeight="1" x14ac:dyDescent="0.2">
      <c r="A16" s="55" t="s">
        <v>51</v>
      </c>
      <c r="B16" s="48" t="s">
        <v>125</v>
      </c>
      <c r="C16" s="56" t="s">
        <v>45</v>
      </c>
      <c r="D16" s="57">
        <v>42552</v>
      </c>
      <c r="E16" s="50">
        <v>42582</v>
      </c>
      <c r="F16" s="51">
        <f t="shared" si="0"/>
        <v>30</v>
      </c>
      <c r="G16" s="52">
        <v>1</v>
      </c>
      <c r="H16" s="16"/>
      <c r="I16" s="17"/>
      <c r="J16" s="18"/>
    </row>
    <row r="17" spans="1:28" s="19" customFormat="1" ht="47.25" customHeight="1" x14ac:dyDescent="0.2">
      <c r="A17" s="47">
        <v>5</v>
      </c>
      <c r="B17" s="58" t="s">
        <v>80</v>
      </c>
      <c r="C17" s="49" t="s">
        <v>19</v>
      </c>
      <c r="D17" s="50">
        <v>42561</v>
      </c>
      <c r="E17" s="50">
        <v>42561</v>
      </c>
      <c r="F17" s="51">
        <f t="shared" si="0"/>
        <v>0</v>
      </c>
      <c r="G17" s="52">
        <v>1</v>
      </c>
      <c r="H17" s="16"/>
      <c r="I17" s="17"/>
      <c r="J17" s="18"/>
    </row>
    <row r="18" spans="1:28" s="19" customFormat="1" ht="47.25" customHeight="1" x14ac:dyDescent="0.2">
      <c r="A18" s="47">
        <v>6</v>
      </c>
      <c r="B18" s="48" t="s">
        <v>124</v>
      </c>
      <c r="C18" s="49" t="s">
        <v>45</v>
      </c>
      <c r="D18" s="50">
        <v>42583</v>
      </c>
      <c r="E18" s="50">
        <v>42674</v>
      </c>
      <c r="F18" s="51">
        <f t="shared" si="0"/>
        <v>91</v>
      </c>
      <c r="G18" s="52">
        <f>+G19</f>
        <v>0.9</v>
      </c>
      <c r="H18" s="16"/>
      <c r="I18" s="17"/>
      <c r="J18" s="18"/>
    </row>
    <row r="19" spans="1:28" s="19" customFormat="1" ht="54" customHeight="1" x14ac:dyDescent="0.2">
      <c r="A19" s="47" t="s">
        <v>112</v>
      </c>
      <c r="B19" s="48" t="s">
        <v>139</v>
      </c>
      <c r="C19" s="49" t="s">
        <v>111</v>
      </c>
      <c r="D19" s="50">
        <v>42583</v>
      </c>
      <c r="E19" s="50">
        <v>42674</v>
      </c>
      <c r="F19" s="51">
        <f t="shared" si="0"/>
        <v>91</v>
      </c>
      <c r="G19" s="52">
        <v>0.9</v>
      </c>
      <c r="H19" s="16"/>
      <c r="I19" s="17"/>
      <c r="J19" s="18"/>
    </row>
    <row r="20" spans="1:28" s="19" customFormat="1" ht="50.25" customHeight="1" x14ac:dyDescent="0.2">
      <c r="A20" s="47">
        <v>7</v>
      </c>
      <c r="B20" s="58" t="s">
        <v>88</v>
      </c>
      <c r="C20" s="49" t="s">
        <v>19</v>
      </c>
      <c r="D20" s="50">
        <v>42623</v>
      </c>
      <c r="E20" s="50">
        <v>42623</v>
      </c>
      <c r="F20" s="51">
        <f t="shared" si="0"/>
        <v>0</v>
      </c>
      <c r="G20" s="52">
        <v>1</v>
      </c>
      <c r="H20" s="16"/>
      <c r="I20" s="17"/>
      <c r="J20" s="18"/>
    </row>
    <row r="21" spans="1:28" s="19" customFormat="1" ht="45" customHeight="1" x14ac:dyDescent="0.2">
      <c r="A21" s="47">
        <v>8</v>
      </c>
      <c r="B21" s="73" t="s">
        <v>95</v>
      </c>
      <c r="C21" s="49" t="s">
        <v>19</v>
      </c>
      <c r="D21" s="50">
        <v>42684</v>
      </c>
      <c r="E21" s="50">
        <v>42684</v>
      </c>
      <c r="F21" s="51">
        <f t="shared" si="0"/>
        <v>0</v>
      </c>
      <c r="G21" s="52">
        <v>1</v>
      </c>
      <c r="H21" s="16"/>
      <c r="I21" s="17"/>
      <c r="J21" s="18"/>
    </row>
    <row r="22" spans="1:28" ht="25.5" customHeight="1" x14ac:dyDescent="0.2">
      <c r="B22" s="123" t="s">
        <v>126</v>
      </c>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row>
    <row r="23" spans="1:28" ht="25.5" customHeight="1" x14ac:dyDescent="0.2">
      <c r="B23" s="123" t="s">
        <v>137</v>
      </c>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row>
    <row r="24" spans="1:28" ht="33.75" customHeight="1" x14ac:dyDescent="0.2">
      <c r="B24" s="123" t="s">
        <v>138</v>
      </c>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row>
    <row r="25" spans="1:28" ht="27" customHeight="1" x14ac:dyDescent="0.2">
      <c r="B25" s="125" t="s">
        <v>6</v>
      </c>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7"/>
    </row>
    <row r="26" spans="1:28" ht="27" customHeight="1" x14ac:dyDescent="0.2">
      <c r="B26" s="105"/>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7"/>
    </row>
    <row r="27" spans="1:28" ht="27" customHeight="1" x14ac:dyDescent="0.2">
      <c r="B27" s="105"/>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7"/>
    </row>
    <row r="28" spans="1:28" ht="27" customHeight="1" x14ac:dyDescent="0.2">
      <c r="B28" s="105"/>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7"/>
    </row>
    <row r="29" spans="1:28" ht="27" customHeight="1" x14ac:dyDescent="0.2">
      <c r="B29" s="105"/>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7"/>
    </row>
    <row r="30" spans="1:28" ht="27" customHeight="1" x14ac:dyDescent="0.2">
      <c r="B30" s="105"/>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7"/>
    </row>
    <row r="31" spans="1:28" ht="27" customHeight="1" x14ac:dyDescent="0.2">
      <c r="B31" s="105"/>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7"/>
    </row>
    <row r="32" spans="1:28" ht="27" customHeight="1" x14ac:dyDescent="0.2">
      <c r="B32" s="108"/>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10"/>
    </row>
  </sheetData>
  <mergeCells count="6">
    <mergeCell ref="B2:J4"/>
    <mergeCell ref="B5:L5"/>
    <mergeCell ref="B22:AB22"/>
    <mergeCell ref="B25:AB32"/>
    <mergeCell ref="B24:AB24"/>
    <mergeCell ref="B23:AB23"/>
  </mergeCells>
  <conditionalFormatting sqref="B22 B24">
    <cfRule type="expression" dxfId="4" priority="5">
      <formula>TRUE</formula>
    </cfRule>
  </conditionalFormatting>
  <conditionalFormatting sqref="G9">
    <cfRule type="cellIs" dxfId="3" priority="2" operator="between">
      <formula>0.6</formula>
      <formula>1</formula>
    </cfRule>
    <cfRule type="cellIs" dxfId="2" priority="3" operator="between">
      <formula>0.26</formula>
      <formula>0.59</formula>
    </cfRule>
    <cfRule type="cellIs" dxfId="1" priority="4" operator="between">
      <formula>0</formula>
      <formula>0.25</formula>
    </cfRule>
  </conditionalFormatting>
  <conditionalFormatting sqref="B23">
    <cfRule type="expression" dxfId="0" priority="1">
      <formula>TRUE</formula>
    </cfRule>
  </conditionalFormatting>
  <pageMargins left="0.45" right="0.45" top="0.5" bottom="0.5" header="0.3" footer="0.3"/>
  <pageSetup scale="55" fitToHeight="0" orientation="landscape" r:id="rId1"/>
  <ignoredErrors>
    <ignoredError sqref="G12 G10 G18"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Portada</vt:lpstr>
      <vt:lpstr>Hoja de reporte 1</vt:lpstr>
      <vt:lpstr>Trámite 1</vt:lpstr>
      <vt:lpstr>Hoja de reporte 2</vt:lpstr>
      <vt:lpstr>Trámite 2</vt:lpstr>
    </vt:vector>
  </TitlesOfParts>
  <Company>Ministerio de Economía, Industria y Comercio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jquesada</dc:creator>
  <cp:lastModifiedBy>Espinoza Avila Ronald</cp:lastModifiedBy>
  <cp:lastPrinted>2015-09-09T16:41:35Z</cp:lastPrinted>
  <dcterms:created xsi:type="dcterms:W3CDTF">2010-11-15T21:21:09Z</dcterms:created>
  <dcterms:modified xsi:type="dcterms:W3CDTF">2017-03-08T20:49:46Z</dcterms:modified>
</cp:coreProperties>
</file>