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A" sheetId="1" r:id="rId1"/>
    <sheet name="B" sheetId="2" r:id="rId2"/>
    <sheet name="C" sheetId="3" r:id="rId3"/>
  </sheets>
  <definedNames>
    <definedName name="_xlnm._FilterDatabase" localSheetId="0" hidden="1">A!$A$1:$E$232</definedName>
    <definedName name="_xlnm._FilterDatabase" localSheetId="1" hidden="1">B!$A$2:$G$2</definedName>
    <definedName name="_xlnm.Print_Area" localSheetId="0">A!$A$1:$F$232</definedName>
    <definedName name="_xlnm.Print_Area" localSheetId="1">B!$A$6:$D$39</definedName>
  </definedNames>
  <calcPr calcId="145621"/>
</workbook>
</file>

<file path=xl/calcChain.xml><?xml version="1.0" encoding="utf-8"?>
<calcChain xmlns="http://schemas.openxmlformats.org/spreadsheetml/2006/main">
  <c r="E26" i="2" l="1"/>
  <c r="F34" i="2"/>
  <c r="E20" i="2" l="1"/>
  <c r="E19" i="2"/>
  <c r="E18" i="2"/>
  <c r="E14" i="2"/>
  <c r="E67" i="2"/>
  <c r="E66" i="2"/>
  <c r="E59" i="2"/>
  <c r="E58" i="2"/>
  <c r="E57" i="2"/>
  <c r="E55" i="2"/>
  <c r="E54" i="2"/>
  <c r="E50" i="2"/>
  <c r="E46" i="2"/>
  <c r="E44" i="2"/>
  <c r="F72" i="2" l="1"/>
  <c r="G72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64" i="2"/>
  <c r="G64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42" i="2"/>
  <c r="G42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G34" i="2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" i="2"/>
  <c r="G4" i="2" s="1"/>
  <c r="F242" i="1" l="1"/>
  <c r="E242" i="1"/>
  <c r="D242" i="1"/>
  <c r="C242" i="1"/>
  <c r="B242" i="1"/>
</calcChain>
</file>

<file path=xl/sharedStrings.xml><?xml version="1.0" encoding="utf-8"?>
<sst xmlns="http://schemas.openxmlformats.org/spreadsheetml/2006/main" count="1182" uniqueCount="636">
  <si>
    <t>2018CD-000007-0016400001</t>
  </si>
  <si>
    <t>Actualización de Licencias Microsoft</t>
  </si>
  <si>
    <t>USD</t>
  </si>
  <si>
    <t>SISTEMAS DE COMPUTACION CONZULTEK DE CENTROAMERICA SOCIEDAD ANONIMA</t>
  </si>
  <si>
    <t>2018CD-000009-0016400001</t>
  </si>
  <si>
    <t>compra de llantas para vehículo de flotilla vehicular</t>
  </si>
  <si>
    <t>CRC</t>
  </si>
  <si>
    <t>IMPORTADORA AUTOMANIA DE CARTAGO SOCIEDAD ANONIMA</t>
  </si>
  <si>
    <t>2018CD-000011-0016400001</t>
  </si>
  <si>
    <t>CURSO TOAD FOR ORACLE T-201 FUNDAMENTOS TOAD AGIL &amp; DEVOPS</t>
  </si>
  <si>
    <t>ALTA TECNOLOGIA SOCIEDAD ANONIMA</t>
  </si>
  <si>
    <t>2018CD-000012-0016400001</t>
  </si>
  <si>
    <t>Capacitación en evaluación presupuestaria con énfasis en indicadores</t>
  </si>
  <si>
    <t>Fundación de la Universidad de Costa Rica para la Investigación</t>
  </si>
  <si>
    <t>2018CD-000013-0016400001</t>
  </si>
  <si>
    <t>CAPACITACIÓN EN FUNDAMENTOS ITIL</t>
  </si>
  <si>
    <t>CORPORACION E INVERSIONES CAES SOCIEDAD ANONIMA</t>
  </si>
  <si>
    <t>2018CD-000014-0016400001</t>
  </si>
  <si>
    <t>CAPACITACION INDICADORES DE GESTION CON EXCEL</t>
  </si>
  <si>
    <t>GUILLERMO ZELEDON FLORES</t>
  </si>
  <si>
    <t>2018CD-000015-0016400001</t>
  </si>
  <si>
    <t>SEMINARIO AUDITORIA INTERNA BASADO EN RIESGOS</t>
  </si>
  <si>
    <t>CROWE HORWATH CR SOCIEDAD ANONIMA</t>
  </si>
  <si>
    <t>2018CD-000016-0016400001</t>
  </si>
  <si>
    <t>SERVICIO DE CAPACITACIÓN</t>
  </si>
  <si>
    <t>ASOCIACIÓN CAMARA DE INDUSTRIAS DE COSTA RICA</t>
  </si>
  <si>
    <t>2018CD-000018-0016400001</t>
  </si>
  <si>
    <t>Licenciamiento anual para el sistema de Recursos Humanos en general para el periodo 2018</t>
  </si>
  <si>
    <t>OPTEC SISTEMAS SOCIEDAD ANONIMA</t>
  </si>
  <si>
    <t>2018CD-000022-0016400001</t>
  </si>
  <si>
    <t>Soporte en la Plataforma Redes Institucional</t>
  </si>
  <si>
    <t>ALTUS CONSULTING SOCIEDAD ANONIMA</t>
  </si>
  <si>
    <t>2018CD-000024-0016400001</t>
  </si>
  <si>
    <t>Compra de camilla ginecológica y luxómetro</t>
  </si>
  <si>
    <t>TIANCY MEDICA SOCIEDAD ANONIMA</t>
  </si>
  <si>
    <t>2018CD-000047-0016400001</t>
  </si>
  <si>
    <t>CONTRATACIÓN DE UNA EMPRESA (PERSONA JURÍDICA) QUE REALICE AUDITORIA EXTERNA PARA EVALUAR EL CUMPLIMIENTO DE LA LEY 8204</t>
  </si>
  <si>
    <t>DESPACHO CARVAJAL &amp; COLEGIADOS CONTADORES PUBLICOS AUTORIZADOS SOCIEDAD ANONIMA</t>
  </si>
  <si>
    <t>2018CD-000054-0016400001</t>
  </si>
  <si>
    <t>ADQUISICIÓN DE DOS ESMERILADORAS Y DISCOS DIAMANTADOS PARA USO CON ESTAS ESMERILADORAS</t>
  </si>
  <si>
    <t>GRUPO GRINCO SOCIEDAD ANONIMA</t>
  </si>
  <si>
    <t>2018CD-000181-0016400001</t>
  </si>
  <si>
    <t>Servicio de fumigación - BANHVI</t>
  </si>
  <si>
    <t>GRUPO COMERCIAL FUMIGADORA TRUMIX SOCIEDAD ANONIMA</t>
  </si>
  <si>
    <t>2018CD-000185-0016400001</t>
  </si>
  <si>
    <t>Servicio de limpieza del tanque de captación de agua potable de las instalaciones del BANHVI</t>
  </si>
  <si>
    <t>PREMIUN VALUE SERVICES SOCIEDAD ANONIMA</t>
  </si>
  <si>
    <t>2018CD-000196-0016400001</t>
  </si>
  <si>
    <t>2018CD-000198-0016400001</t>
  </si>
  <si>
    <t>Encuesta de satisfacción de los beneficiarios finales FOSUVI-BANHVI</t>
  </si>
  <si>
    <t>B Y S BLANCO Y SANCHEZ CONSULTORES SOCIEDAD ANONIMA</t>
  </si>
  <si>
    <t>2018CD-000205-0016400001</t>
  </si>
  <si>
    <t>Contratación de servicios de soporte y asistencia técnica para el Sistema de Recursos Humanos</t>
  </si>
  <si>
    <t>2018CD-000206-0016400001</t>
  </si>
  <si>
    <t>Contratación de un topógrafo para la medición y demarcación de un lote</t>
  </si>
  <si>
    <t>INTOPO SOCIEDAD DE RESPONSABILIDAD LIMITADA</t>
  </si>
  <si>
    <t>2018CD-000207-0016400001</t>
  </si>
  <si>
    <t>Contratación de topógrafo para definición de linderos</t>
  </si>
  <si>
    <t>VICTOR JULIO MORA ABARCA</t>
  </si>
  <si>
    <t>2018LA-000005-0016400001</t>
  </si>
  <si>
    <t>Adquisición de tres (3) Servidores</t>
  </si>
  <si>
    <t>CENTRAL DE SERVICIOS PC SOCIEDAD ANONIMA</t>
  </si>
  <si>
    <t>2018CD-000001-0016400001</t>
  </si>
  <si>
    <t>Suscripción anual del periódico La República</t>
  </si>
  <si>
    <t>PROPERIODICOS LIMITADA</t>
  </si>
  <si>
    <t>2018CD-000002-0016400001</t>
  </si>
  <si>
    <t>Suscripción anual de Diario Extra y La Extra del domingo</t>
  </si>
  <si>
    <t>SOCIEDAD PERIODISTICA EXTRA LIMITADA</t>
  </si>
  <si>
    <t>2018CD-000003-0016400001</t>
  </si>
  <si>
    <t>suscripción de periódicos del Grupo Nación</t>
  </si>
  <si>
    <t>GRUPO NACION G N SOCIEDAD ANONIMA</t>
  </si>
  <si>
    <t>2018CD-000004-0016400001</t>
  </si>
  <si>
    <t>SOPORTE Y MANTENIMIENTO DEL SISTEMA OPRISK POR UN AÑO</t>
  </si>
  <si>
    <t>METODOS AVANZADOS DE SISTEMAS MAS SOCIEDAD ANONIMA</t>
  </si>
  <si>
    <t>2018CD-000005-0016400001</t>
  </si>
  <si>
    <t>Horas de mantenimiento para herramienta de administración de página web del BANHVI</t>
  </si>
  <si>
    <t>HERMES, SOLUCIONES DE INTERNET SOCIEDAD ANONIMA</t>
  </si>
  <si>
    <t>2018CD-000017-0016400001</t>
  </si>
  <si>
    <t>Contratación para la tala de un árbol de pochote en el sector de Esparza, Puntarenas</t>
  </si>
  <si>
    <t>SUPLIDORA HOTELERA SANTAMARIA LIMITADA</t>
  </si>
  <si>
    <t>2018CD-000019-0016400001</t>
  </si>
  <si>
    <t>Contratación de un profesional en Derecho (persona física), con Maestría o Especialidad en Derecho Laboral</t>
  </si>
  <si>
    <t>MAURICIO ANDRES ALVAREZ ROSALES</t>
  </si>
  <si>
    <t>2018CD-000020-0016400001</t>
  </si>
  <si>
    <t>Contratación de abogado para la confección Notarial y Declaración Jurada Protocolizada según sea el caso</t>
  </si>
  <si>
    <t>MARIA DEL PILAR MORA NAVARRO</t>
  </si>
  <si>
    <t>2018CD-000021-0016400001</t>
  </si>
  <si>
    <t>Actualización de Licencias Microsoft con vencimiento al 31/3/18</t>
  </si>
  <si>
    <t>2018CD-000025-0016400001</t>
  </si>
  <si>
    <t>CAPACITACIÓN INTRODUCCION A LA SEGURIDAD DE LA INFORMACION</t>
  </si>
  <si>
    <t>Camara de Bancos e Instituciones Financieras De Costa Rica</t>
  </si>
  <si>
    <t>2018CD-000030-0016400001</t>
  </si>
  <si>
    <t>CAPACITACION EN AUDITORIA DE GOBIERNO CORPORATIVO</t>
  </si>
  <si>
    <t>CAPACITA INT. SOCIEDAD ANONIMA</t>
  </si>
  <si>
    <t>2018CD-000032-0016400001</t>
  </si>
  <si>
    <t>Contratación de espacio en La Teja para publicación de aviso de corrección de información enviada a SUGEF de Estados Auditados 2017</t>
  </si>
  <si>
    <t>2018CD-000033-0016400001</t>
  </si>
  <si>
    <t>Aviso de corrección de información enviada a SUGEF de Estados Auditados 2017</t>
  </si>
  <si>
    <t>2018CD-000034-0016400001</t>
  </si>
  <si>
    <t>Suscripción periódico La Nación</t>
  </si>
  <si>
    <t>2018CD-000035-0016400001</t>
  </si>
  <si>
    <t>Renovación de Licencia Active Roles y Change Auditor</t>
  </si>
  <si>
    <t>2018CD-000036-0016400001</t>
  </si>
  <si>
    <t>Contratación de servicios de un topógrafo o empresa que brinde servicios de topografía para medición de fincas a nombre del BANHVI en condominio Andrómeda</t>
  </si>
  <si>
    <t>GRUPO TOPOCAT SOCIEDAD ANONIMA</t>
  </si>
  <si>
    <t>2018CD-000037-0016400001</t>
  </si>
  <si>
    <t>SERVICIO DE CAPACITACIÓN CURSO: FUNDAMENTOS DE TOAD ÁGIL</t>
  </si>
  <si>
    <t>2018CD-000039-0016400001</t>
  </si>
  <si>
    <t>SERVICIO DE CAPACITACION EN EL AREA DE TECNOLOGIAS DE INFORMACIÓN</t>
  </si>
  <si>
    <t>2018CD-000041-0016400001</t>
  </si>
  <si>
    <t>CAPACITACIÓN EN ESPECIALIZACIÓN DE VALUACIÓN DEPARTAMENTO TECNICO</t>
  </si>
  <si>
    <t>COLEGIO FEDERADO DE INGENIEROS Y DE ARQUITECTOS DE COSTA RICA</t>
  </si>
  <si>
    <t>2018CD-000043-0016400001</t>
  </si>
  <si>
    <t>CAPACITACION AREA CONTABLE FINANCIERA</t>
  </si>
  <si>
    <t>COLEGIO DE CONTADORES PRIVADOS DE COSTA RICA</t>
  </si>
  <si>
    <t>2018CD-000046-0016400001</t>
  </si>
  <si>
    <t>CAPACITACION EN EL AREA DE AUDITORIA</t>
  </si>
  <si>
    <t>2018CD-000048-0016400001</t>
  </si>
  <si>
    <t>Contratación de un abogado externo (persona física) para que funja como Asesor Legal Ad-hoc</t>
  </si>
  <si>
    <t>ALBA IRIS ORTIZ RECIO</t>
  </si>
  <si>
    <t>2018CD-000049-0016400001</t>
  </si>
  <si>
    <t>SERVICIO DE CAPACITACION EN EL AREA DE AUDITORIA</t>
  </si>
  <si>
    <t>Asociación Instituto de Auditores Internos de Costa Rica</t>
  </si>
  <si>
    <t>2018CD-000051-0016400001</t>
  </si>
  <si>
    <t>Renovación de Licencia McAfee Vulnerability Manager</t>
  </si>
  <si>
    <t>CONSULTING GROUP CORPORACION LATINOAMERICANA SOCIEDAD ANONIMA</t>
  </si>
  <si>
    <t>2018CD-000052-0016400001</t>
  </si>
  <si>
    <t>Confección de llaveros con el logotipo institucional</t>
  </si>
  <si>
    <t>CORPORACION DEMARKAM INTERNACIONAL SOCIEDAD ANONIMA</t>
  </si>
  <si>
    <t>2018CD-000053-0016400001</t>
  </si>
  <si>
    <t>ALUDEL LIMITADA</t>
  </si>
  <si>
    <t>2018CD-000055-0016400001</t>
  </si>
  <si>
    <t>Extensión Garantía Soporte SAN Equal Logic</t>
  </si>
  <si>
    <t>2018CD-000056-0016400001</t>
  </si>
  <si>
    <t>Compra Nuevas Licencias Microsoft</t>
  </si>
  <si>
    <t>2018CD-000057-0016400001</t>
  </si>
  <si>
    <t>COLEGIO DE CONTADORES PUBLICOS DE COSTA RICA</t>
  </si>
  <si>
    <t>2018CD-000059-0016400001</t>
  </si>
  <si>
    <t>CAPACITACIÓN EN EL ÁREA DE RIESGO REPUTACIONAL</t>
  </si>
  <si>
    <t>2018CD-000060-0016400001</t>
  </si>
  <si>
    <t>CAPACITACIÓN ÁREA CONTROL INTERNO</t>
  </si>
  <si>
    <t>CENTRO INTERNACIONAL PARA EL DESARROLLO DEL INDIVIDUO CIDI SOCIEDAD ANONIMA</t>
  </si>
  <si>
    <t>2018CD-000061-0016400001</t>
  </si>
  <si>
    <t>CAPACITACIÓN EN EL ÁREA DE RIESGO DE MERCADO Y STRES DE CREDITO</t>
  </si>
  <si>
    <t>2018CD-000062-0016400001</t>
  </si>
  <si>
    <t>2018CD-000063-0016400001</t>
  </si>
  <si>
    <t>CAPACITACION AREA TESORERIA E INVERSIONES</t>
  </si>
  <si>
    <t>AUROS FORMACION EMPRESARIAL SOCIEDAD ANONIMA</t>
  </si>
  <si>
    <t>2018CD-000064-0016400001</t>
  </si>
  <si>
    <t>GOBERNACION DE TECNOLOGIA DE INFORMACION SOCIEDAD ANONIMA</t>
  </si>
  <si>
    <t>2018CD-000065-0016400001</t>
  </si>
  <si>
    <t>Contratación de Abogado para atención de demanda ejecutiva Hipotecaria</t>
  </si>
  <si>
    <t>GIOVANNI VALENTIN CAVALLINI BARQUERO</t>
  </si>
  <si>
    <t>2018CD-000066-0016400001</t>
  </si>
  <si>
    <t>Contratación de topógrafo para la confección de planos en proyecto Corazón de Jesús en Liberia</t>
  </si>
  <si>
    <t>DIDIER ALEXANDER GARCIA ALVAREZ</t>
  </si>
  <si>
    <t>2018CD-000067-0016400001</t>
  </si>
  <si>
    <t>Alquiler de dos Licencias de Genexus</t>
  </si>
  <si>
    <t>TECAPRO DE COSTA RICA SOCIEDAD ANONIMA</t>
  </si>
  <si>
    <t>2018CD-000069-0016400001</t>
  </si>
  <si>
    <t>CONTRATACIÓN PARA LA CONFECCIÓN, SUMINISTRO E INSTALACIÓN DE ESTACIONES DE TRABAJO, CREDENZAS Y SILLAS ERGONÓMICAS PARA OFICINAS DEL BANHVI.</t>
  </si>
  <si>
    <t>MUEBLES METALICOS ALVARADO SOCIEDAD ANONIMA</t>
  </si>
  <si>
    <t>POLTRONIERI &amp; COMPAÑIA SOCIEDAD ANONIMA</t>
  </si>
  <si>
    <t>2018CD-000071-0016400001</t>
  </si>
  <si>
    <t>Contratación de profesional con amplio conocimiento y experiencia en Derecho Laboral</t>
  </si>
  <si>
    <t>2018CD-000072-0016400001</t>
  </si>
  <si>
    <t>CAPACITACION EN EL AREA DE RIESGOS-ESTADISTICA</t>
  </si>
  <si>
    <t>AGIO GESTORIA DE NEGOCIOS SOCIEDAD ANONIMA</t>
  </si>
  <si>
    <t>2018CD-000073-0016400001</t>
  </si>
  <si>
    <t>Contratación de profesional en Derecho con especialidad en Derecho Administrativo, Derecho Constitucional o Derecho Público</t>
  </si>
  <si>
    <t>ROXANA SALAZAR CAMBRONERO</t>
  </si>
  <si>
    <t>2018CD-000074-0016400001</t>
  </si>
  <si>
    <t>Actualización-Instalación Licencias ORION</t>
  </si>
  <si>
    <t>2018CD-000075-0016400001</t>
  </si>
  <si>
    <t>Contrato soporte y mantenimiento 4 AC Precisión S-Servidores-S-UPS</t>
  </si>
  <si>
    <t>ELECTROTECNICA SOCIEDAD ANONIMA</t>
  </si>
  <si>
    <t>2018CD-000077-0016400001</t>
  </si>
  <si>
    <t>Renovación Servicio de Suscripción en la Nube Microsoft SharePoint online para los miembros de Junta Directiva</t>
  </si>
  <si>
    <t>2018CD-000078-0016400001</t>
  </si>
  <si>
    <t>Contratación de profesional en Derecho con especialidad en Derecho Administrativo, Derecho Constitucional o Derecho Público para fungir como Órgano Director</t>
  </si>
  <si>
    <t>2018CD-000079-0016400001</t>
  </si>
  <si>
    <t>2018CD-000082-0016400001</t>
  </si>
  <si>
    <t>ADQUISICIÓN DE REPUESTO PARA REPARACIÓN DE ASCENSOR MARCA SCHINDLER (FRENO ELECTROMAGNÉTICO QKS 9/10 # PARTE169643)</t>
  </si>
  <si>
    <t>ELEVADORES SCHINDLER SOCIEDAD ANONIMA</t>
  </si>
  <si>
    <t>2018CD-000083-0016400001</t>
  </si>
  <si>
    <t>SERVICIO DE CAPACITACION EN EL AREA DE RIESGOS</t>
  </si>
  <si>
    <t>2018CD-000084-0016400001</t>
  </si>
  <si>
    <t>AUDITORIA INTERNA-INVESTIGACIÓN DE HECHOS Y DENUNCIA PENAL</t>
  </si>
  <si>
    <t>2018CD-000085-0016400001</t>
  </si>
  <si>
    <t>CAPACITACION FINANCIERA CONTABLE</t>
  </si>
  <si>
    <t>2018CD-000087-0016400001</t>
  </si>
  <si>
    <t>Compra de proyector Multimedia</t>
  </si>
  <si>
    <t>RAMIZ SUPPLIES SOCIEDAD ANONIMA</t>
  </si>
  <si>
    <t>2018CD-000088-0016400001</t>
  </si>
  <si>
    <t>Calentador eléctrico de torre</t>
  </si>
  <si>
    <t>INVERSIONES LA RUECA SOCIEDAD ANONIMA</t>
  </si>
  <si>
    <t>2018CD-000089-0016400001</t>
  </si>
  <si>
    <t>SERVICIOS DE CAPACITACION AREA-ADMINISTRATIVA AUDITORIA</t>
  </si>
  <si>
    <t>2018CD-000090-0016400001</t>
  </si>
  <si>
    <t>COMPRA DE ARTÍCULOS  E  IMPLEMENTOS  MÉDICOS</t>
  </si>
  <si>
    <t>2018CD-000091-0016400001</t>
  </si>
  <si>
    <t>Contratación de servicios profesionales de una empresa que efectué un estudio de Clima Organizacional</t>
  </si>
  <si>
    <t>GRUPO DANDO COSTA RICA SOCIEDAD ANONIMA</t>
  </si>
  <si>
    <t>2018CD-000092-0016400001</t>
  </si>
  <si>
    <t>2018CD-000093-0016400001</t>
  </si>
  <si>
    <t>VAN DER LEER SOCIEDAD ANONIMA</t>
  </si>
  <si>
    <t>2018CD-000094-0016400001</t>
  </si>
  <si>
    <t>CAPACITACIÓN EN EL ÁREA LEGAL</t>
  </si>
  <si>
    <t>ACG ARISOL CONSULTING GROUP SOCIEDAD ANONIMA</t>
  </si>
  <si>
    <t>2018CD-000095-0016400001</t>
  </si>
  <si>
    <t>2018CD-000096-0016400001</t>
  </si>
  <si>
    <t>2018CD-000097-0016400001</t>
  </si>
  <si>
    <t>CAPACITACION EN EL  AREA TECNICA</t>
  </si>
  <si>
    <t>2018CD-000098-0016400001</t>
  </si>
  <si>
    <t>CAPACITACION AREA AUDITORIA BANCARIA</t>
  </si>
  <si>
    <t>ASOCIACION BANCARIA COSTARRICENSE</t>
  </si>
  <si>
    <t>2018CD-000099-0016400001</t>
  </si>
  <si>
    <t>2018CD-000100-0016400001</t>
  </si>
  <si>
    <t>SERVICIO DE CAPACITACIÓN EN GOBIERNO CORPORATIVO</t>
  </si>
  <si>
    <t>2018CD-000101-0016400001</t>
  </si>
  <si>
    <t>Renovación de Licencias AutoCAD Julio</t>
  </si>
  <si>
    <t>TELESERVICIOS DIGITALES JBM SOCIEDAD ANONIMA</t>
  </si>
  <si>
    <t>2018CD-000102-0016400001</t>
  </si>
  <si>
    <t>Servicios de extensión de la garantía de la herramienta Delphos</t>
  </si>
  <si>
    <t>DESARROLLOS INFORMATICOS DEINSA SOCIEDAD ANONIMA</t>
  </si>
  <si>
    <t>2018CD-000103-0016400001</t>
  </si>
  <si>
    <t>CONTRATO DE HORAS DE SOPORTE TÉCNICO PARA LA HERRAMIENTA DELPHOS</t>
  </si>
  <si>
    <t>2018CD-000104-0016400001</t>
  </si>
  <si>
    <t>CAPACITACIÓN PARA LA UNIDAD DE PLANIFICACIÓN</t>
  </si>
  <si>
    <t>FUNDACION TECNOLOGICA DE CR(FUNDATEC)</t>
  </si>
  <si>
    <t>2018CD-000106-0016400001</t>
  </si>
  <si>
    <t>CAPACITACION PARA EL AREA FINANCIERA CONTABLE</t>
  </si>
  <si>
    <t>2018CD-000109-0016400001</t>
  </si>
  <si>
    <t>Servicio de pauta radial publicitaria en Teletica Radio 91.5 F.M. (programa Malas Compañías) para brindar información al usuario sobre el Banhvi</t>
  </si>
  <si>
    <t>TELEVISORA DE COSTA RICA SOCIEDAD ANONIMA</t>
  </si>
  <si>
    <t>2018CD-000110-0016400001</t>
  </si>
  <si>
    <t>Servicio de pauta radial publicitaria en Radio Pampa 1420 A.M. Liberia para brindar información al usuario sobre el Banhvi</t>
  </si>
  <si>
    <t>RADIO PAMPA SOCIEDAD ANONIMA</t>
  </si>
  <si>
    <t>2018CD-000111-0016400001</t>
  </si>
  <si>
    <t>Servicio de pauta radial publicitaria en Radio Casino 98.3F.M. Limón para brindar información al usuario sobre el Banhvi</t>
  </si>
  <si>
    <t>DIFUSORA RADIOFONICA LIMONENSE SOCIEDAD ANONIMA</t>
  </si>
  <si>
    <t>2018CD-000112-0016400001</t>
  </si>
  <si>
    <t>Servicio de pauta radial publicitaria en Radio Colosal 88.3 F.M para brindar información al usuario sobre el Banhvi</t>
  </si>
  <si>
    <t>AUDIOS DEL SUR SOCIEDAD ANONIMA</t>
  </si>
  <si>
    <t>2018CD-000113-0016400001</t>
  </si>
  <si>
    <t>Servicio de pauta radial publicitaria en Programa Nuestra Voz de Radio Monumental para brindar información al usuario sobre el Banhvi</t>
  </si>
  <si>
    <t>CENTRAL DE RADIOS CDR SOCIEDAD ANONIMA</t>
  </si>
  <si>
    <t>2018CD-000114-0016400001</t>
  </si>
  <si>
    <t>Servicio de pauta radial publicitaria en Radio Que Teja para brindar información al usuario sobre el Banhvi</t>
  </si>
  <si>
    <t>2018CD-000115-0016400001</t>
  </si>
  <si>
    <t>Servicio de pauta radial publicitaria en Radio Omega para brindar información al usuario sobre el Banhvi</t>
  </si>
  <si>
    <t>GRUPO RADIOFONICO OMEGA SOCIEDAD ANONIMA</t>
  </si>
  <si>
    <t>2018CD-000116-0016400001</t>
  </si>
  <si>
    <t>Servicio de pauta radial publicitaria en Radio Sinfonola para brindar información al usuario sobre el Banhvi</t>
  </si>
  <si>
    <t>RADIO RUMBO LIMITADA</t>
  </si>
  <si>
    <t>2018CD-000117-0016400001</t>
  </si>
  <si>
    <t>Servicio de pauta radial publicitaria en Radio Columbia para brindar información al usuario sobre el Banhvi</t>
  </si>
  <si>
    <t>CADENA DE EMISORAS COLUMBIA SOCIEDAD ANONIMA</t>
  </si>
  <si>
    <t>2018CD-000118-0016400001</t>
  </si>
  <si>
    <t>Servicio de pauta radial publicitaria en Radio Monumental para brindar información al usuario sobre el Banhvi</t>
  </si>
  <si>
    <t>2018CD-000120-0016400001</t>
  </si>
  <si>
    <t>Actualización y Soporte de Licencias Oracle WebLogic Suite</t>
  </si>
  <si>
    <t>ORACLE DE CENTROAMERICA SOCIEDAD ANONIMA</t>
  </si>
  <si>
    <t>2018CD-000121-0016400001</t>
  </si>
  <si>
    <t>Actualización y Soporte de Licencia Oracle Developer Suite</t>
  </si>
  <si>
    <t>2018CD-000122-0016400001</t>
  </si>
  <si>
    <t>Actualización y Soporte de Licencias Oracle Base Datos Standard Edition</t>
  </si>
  <si>
    <t>2018CD-000123-0016400001</t>
  </si>
  <si>
    <t>Actualización de Licencias y Soporte de Oracle Base Datos Standard Edition y de Oracle Internet Developer Suite</t>
  </si>
  <si>
    <t>2018CD-000124-0016400001</t>
  </si>
  <si>
    <t>SERVICIOS DE MANTENIMIENTO  PREVENTIVO Y CORRECTIVO DE DOS ASCENSORES MARCA SCHINDLER</t>
  </si>
  <si>
    <t>2018CD-000125-0016400001</t>
  </si>
  <si>
    <t>CAPACITACIÓN EN EL ÁREA DE GOBIERNO COORPORATIVO</t>
  </si>
  <si>
    <t>ASOCIACION CAMARA COSTARRICENSE DE EMISORES DE TITULOS VALORES</t>
  </si>
  <si>
    <t>2018CD-000126-0016400001</t>
  </si>
  <si>
    <t>Renovación de Licencias AutoCAD Noviembre</t>
  </si>
  <si>
    <t>2018CD-000127-0016400001</t>
  </si>
  <si>
    <t>CONTRATACIÓN PARA LA CONFECCIÓN, SUMINISTRO E INSTALACIÓN DE PIZARRAS DE VIDRIO PARA OFICINAS DEL BANHVI.</t>
  </si>
  <si>
    <t>PIZARRAS TAURO SOCIEDAD ANONIMA</t>
  </si>
  <si>
    <t>2018CD-000128-0016400001</t>
  </si>
  <si>
    <t>Servicio de pauta publicitaria en Costa Rica Noticias de Canal 13,  para brindar información al usuario sobre el Banhvi</t>
  </si>
  <si>
    <t>SISTEMA NACIONAL DE RADIO Y TELEVISION SOCIEDAD ANONIMA</t>
  </si>
  <si>
    <t>2018CD-000129-0016400001</t>
  </si>
  <si>
    <t>Servicio de producción de cuatro comerciales de radio de 20 segundos de duración para brindar información al usuario sobre el Banhvi</t>
  </si>
  <si>
    <t>2018CD-000130-0016400001</t>
  </si>
  <si>
    <t>Servicio de pauta radial publicitaria en Radio Columbia 98.7 F.M. (programa Café y Palabras) para brindar información al usuario sobre el Banhvi.</t>
  </si>
  <si>
    <t>2018CD-000131-0016400001</t>
  </si>
  <si>
    <t>Adquisición de dos micrófonos profesionales para cámara fotográfica Canon T4i según especificaciones contenidas en el presente cartel</t>
  </si>
  <si>
    <t>S.C. INTERNATIONAL PERFORMANCE SOCIEDAD ANONIMA</t>
  </si>
  <si>
    <t>2018CD-000132-0016400001</t>
  </si>
  <si>
    <t>Compra de 3 Licencias Autocad</t>
  </si>
  <si>
    <t>2018CD-000133-0016400001</t>
  </si>
  <si>
    <t>Compra cajas de cartón tipo multiarchivo 39x32x26 cm</t>
  </si>
  <si>
    <t>GUARDADOCUMENTOS SOCIEDAD ANONIMA</t>
  </si>
  <si>
    <t>2018CD-000134-0016400001</t>
  </si>
  <si>
    <t>Servicio de mantenimiento y actualización de licencias  de la herramienta VISION 20/20</t>
  </si>
  <si>
    <t>THREE RIVERS SOFTWARE LIMITADA</t>
  </si>
  <si>
    <t>2018CD-000135-0016400001</t>
  </si>
  <si>
    <t>Adquisición de dos hornos microondas industriales</t>
  </si>
  <si>
    <t>EQUIPOS NIETO SOCIEDAD ANONIMA</t>
  </si>
  <si>
    <t>2018CD-000136-0016400001</t>
  </si>
  <si>
    <t>2018CD-000138-0016400001</t>
  </si>
  <si>
    <t>G CON DE COSTA RICA SOCIEDAD ANONIMA</t>
  </si>
  <si>
    <t>2018CD-000139-0016400001</t>
  </si>
  <si>
    <t>Servicio de pauta radial publicitaria en Radio Musical para brindar información al usuario sobre el Bono Familiar de Vivienda.</t>
  </si>
  <si>
    <t>CADENA MUSICAL SOCIEDAD ANONIMA</t>
  </si>
  <si>
    <t>2018CD-000141-0016400001</t>
  </si>
  <si>
    <t>Servicio de pauta publicitaria en medio electrónico (periódico crhoy.com) para brindar información al usuario sobre el Bono Familiar de Vivienda.</t>
  </si>
  <si>
    <t>CRHOY SOCIEDAD ANONIMA</t>
  </si>
  <si>
    <t>2018CD-000143-0016400001</t>
  </si>
  <si>
    <t>Servicio de pauta publicitaria en Radio CR 89.1 F.M. (programa La Lupa), para brindar información al usuario sobre el Bono Familiar de Vivienda.</t>
  </si>
  <si>
    <t>CADENA RADIAL COSTARRICENSE SOCIEDAD ANONIMA</t>
  </si>
  <si>
    <t>2018CD-000144-0016400001</t>
  </si>
  <si>
    <t>Servicio de pauta radial publicitaria en Radio Santa Clara 550 A.M. para brindar información al usuario sobre el Bono Familiar de Vivienda.</t>
  </si>
  <si>
    <t>TEMPORALIDADES DE LA IGLESIA CATOLICA DIOCESIS DE CIUDAD QUESADA</t>
  </si>
  <si>
    <t>2018CD-000145-0016400001</t>
  </si>
  <si>
    <t>Servicio de pauta radial publicitaria en Radio Actual (programa Charlemos) para brindar información al usuario sobre el Bono Familiar de Vivienda.</t>
  </si>
  <si>
    <t>CARLOS LUIS FERNANDEZ CERDAS</t>
  </si>
  <si>
    <t>2018CD-000147-0016400001</t>
  </si>
  <si>
    <t>Servicio de pauta radial publicitaria en el noticiero de Radio Columbia 98.7 F.M. para brindar información al usuario sobre el Bono Familiar de Vivienda.</t>
  </si>
  <si>
    <t>2018CD-000148-0016400001</t>
  </si>
  <si>
    <t>Renovación de Licencia FortiGate</t>
  </si>
  <si>
    <t>INFORMATICA TREJOS SOCIEDAD ANONIMA</t>
  </si>
  <si>
    <t>2018CD-000149-0016400001</t>
  </si>
  <si>
    <t>Contratación de profesional en Derecho con especialidad en Derecho Administrativo o Derecho Público</t>
  </si>
  <si>
    <t>CARLOS ALEJANDRO UBICO DURAN</t>
  </si>
  <si>
    <t>2018CD-000150-0016400001</t>
  </si>
  <si>
    <t>CAPACITACIÓN EN EL ÁREA DE PLANIFICACIÓN</t>
  </si>
  <si>
    <t>2018CD-000152-0016400001</t>
  </si>
  <si>
    <t>2018CD-000154-0016400001</t>
  </si>
  <si>
    <t>Servicio de pauta radial publicitaria en Radio Columbia 98.7 F.M. (programa Hablando Claro) para brindar información al usuario sobre el Bono Familiar de Vivienda.</t>
  </si>
  <si>
    <t>2018CD-000155-0016400001</t>
  </si>
  <si>
    <t>Servicio de pauta radial publicitaria en Radio Sinaí 103.5 F.M. para brindar información al usuario sobre el Bono Familiar de Vivienda.</t>
  </si>
  <si>
    <t>TEMPORALIDADES DE LA DIOCESIS DE SAN ISIDRO DEL GENERAL</t>
  </si>
  <si>
    <t>2018CD-000156-0016400001</t>
  </si>
  <si>
    <t>Servicio de pauta publicitaria en TV Sur Canal 14, de Pérez Zeledón, para brindar información al usuario sobre el Bono Familiar de Vivienda.</t>
  </si>
  <si>
    <t>GRANRO TELEVISORA DEL SUR SOCIEDAD ANONIMA</t>
  </si>
  <si>
    <t>2018CD-000157-0016400001</t>
  </si>
  <si>
    <t>Renovación Licencias SmartCare - Plataforma Cisco</t>
  </si>
  <si>
    <t>2018CD-000158-0016400001</t>
  </si>
  <si>
    <t>ADQUISICIÓN DE REGULADORES AUTOMÁTICOS DE VOLTAJE (SUPRESORES DE PICOS)</t>
  </si>
  <si>
    <t>SPECTRUM MULTIMEDIA SOCIEDAD ANONIMA</t>
  </si>
  <si>
    <t>2018CD-000159-0016400001</t>
  </si>
  <si>
    <t>ADQUISICIÓN DE SUMINISTROS Y MATERIALES PARA INSTALACIÓN DE DUCTOS PARA RED DE DATOS Y ELÉCTRICA</t>
  </si>
  <si>
    <t>INTEGRACOM DE CENTROAMERICA SOCIEDAD ANONIMA</t>
  </si>
  <si>
    <t>ELECTROCARIBE S &amp; C SOCIEDAD ANONIMA</t>
  </si>
  <si>
    <t>2018CD-000160-0016400001</t>
  </si>
  <si>
    <t>CAPACITACIÓN EN EL ÁREA AUDITORIA OPERACIONAL</t>
  </si>
  <si>
    <t>2018CD-000162-0016400001</t>
  </si>
  <si>
    <t>Adquisición de mobiliario y sillas ergonómicas</t>
  </si>
  <si>
    <t>MUEBLES DE OFICINA MUGUI SOCIEDAD ANONIMA</t>
  </si>
  <si>
    <t>2018CD-000163-0016400001</t>
  </si>
  <si>
    <t>CAPACITACIÓN EN EL ÁREA DE RIESGOS LEY 8204</t>
  </si>
  <si>
    <t>2018CD-000164-0016400001</t>
  </si>
  <si>
    <t>CAPACITACIÓN ÁREA TÉCNICA</t>
  </si>
  <si>
    <t>ASOCIACION CAMARA COSTARRICENSE DE LA CONSTRUCCION</t>
  </si>
  <si>
    <t>2018CD-000165-0016400001</t>
  </si>
  <si>
    <t>CAPACITACIÓN ÁREA AUDITORIA DE RIESGOS</t>
  </si>
  <si>
    <t>2018CD-000167-0016400001</t>
  </si>
  <si>
    <t>CAPACITACIÓN EN ÁREA  FINANCIERA</t>
  </si>
  <si>
    <t>2018CD-000168-0016400001</t>
  </si>
  <si>
    <t>CAPACITACIÓN EN EL ÁREA DE GOBIERNO CORPORATIVO</t>
  </si>
  <si>
    <t>2018CD-000169-0016400001</t>
  </si>
  <si>
    <t>Servicio de mantenimiento correctivo y preventivo de extintores.</t>
  </si>
  <si>
    <t>ASESORIA OPTIMA EN SEGURIDAD INDUSTRIAL ASOSI SOCIEDAD ANONIMA</t>
  </si>
  <si>
    <t>2018CD-000170-0016400001</t>
  </si>
  <si>
    <t>Contratación de una empresa que realice para el BANHVI la encuesta denominada “Percepción / Calificación de la Entidades Autorizadas sobre el Cumplimiento de la Misión del BANHVI</t>
  </si>
  <si>
    <t>API SIGMA DOS COSTA RICA SOCIEDAD ANONIMA</t>
  </si>
  <si>
    <t>2018CD-000171-0016400001</t>
  </si>
  <si>
    <t>Mantenimiento de aire acondicionado, cambio de compresor</t>
  </si>
  <si>
    <t>GRUPO BECAR SOCIEDAD ANONIMA</t>
  </si>
  <si>
    <t>2018CD-000172-0016400001</t>
  </si>
  <si>
    <t>Compra Licencias Cisco AnyConnect</t>
  </si>
  <si>
    <t>DESCA SYS CENTROAMERICA SOCIEDAD ANONIMA</t>
  </si>
  <si>
    <t>2018CD-000173-0016400001</t>
  </si>
  <si>
    <t>Capacitación - Técnicas ágiles para la estimación y planeación de proyectos de software</t>
  </si>
  <si>
    <t>2018CD-000174-0016400001</t>
  </si>
  <si>
    <t>Capacitación - Gobierno Corporativo en Entidades Financieras: Gestión, Norma y Mejora</t>
  </si>
  <si>
    <t>2018CD-000175-0016400001</t>
  </si>
  <si>
    <t>CAPACITACIÓN ÁREA CONTABLE FINANCIERA-ELECTRONICA</t>
  </si>
  <si>
    <t>SEMINARIOS EDUCATIVOS TAX SOCIEDAD DE RESPONSABILIDAD LIMITADA</t>
  </si>
  <si>
    <t>2018CD-000176-0016400001</t>
  </si>
  <si>
    <t>Contratación de 120 horas de soporte técnico especializado para el mantenimiento de los diferentes Web Services</t>
  </si>
  <si>
    <t>2018CD-000178-0016400001</t>
  </si>
  <si>
    <t>Actualización Licencias Antivirus Symantec</t>
  </si>
  <si>
    <t>2018CD-000179-0016400001</t>
  </si>
  <si>
    <t>Contratación de Ingeniero Civil especializado en diseño estructural</t>
  </si>
  <si>
    <t>ALVARO FRANCISCO MATA LEITON</t>
  </si>
  <si>
    <t>2018CD-000180-0016400001</t>
  </si>
  <si>
    <t>2018CD-000182-0016400001</t>
  </si>
  <si>
    <t>Contratación de Servicios Telemáticos de Web Services para Acceder a la Información de la Población Extranjera</t>
  </si>
  <si>
    <t>Radiográfica Costarricense S.A.</t>
  </si>
  <si>
    <t>2018CD-000183-0016400001</t>
  </si>
  <si>
    <t>Adquisición de dos pizarras de vidrio temperado para uso en las salas de Junta Directiva</t>
  </si>
  <si>
    <t>2018CD-000184-0016400001</t>
  </si>
  <si>
    <t>Contratación de un profesional en Derecho (persona física), con amplio conocimiento y experiencia en Derecho Laboral</t>
  </si>
  <si>
    <t>2018CD-000186-0016400001</t>
  </si>
  <si>
    <t>Mantenimiento preventivo y correctivo  de tres vehículos propiedad del BANHVI</t>
  </si>
  <si>
    <t>AGENCIA DATSUN SOCIEDAD ANONIMA</t>
  </si>
  <si>
    <t>2018CD-000187-0016400001</t>
  </si>
  <si>
    <t>Contratación de servicios de soporte y mantenimiento del Sistema INFOSIG utilizando por la Dirección FONAVI.</t>
  </si>
  <si>
    <t>INFOMACROS SOCIEDAD ANONIMA</t>
  </si>
  <si>
    <t>2018CD-000188-0016400001</t>
  </si>
  <si>
    <t>CURSO AVALUOS E HIPOTECAS DE BIENES INMUEBLES</t>
  </si>
  <si>
    <t>2018CD-000189-0016400001</t>
  </si>
  <si>
    <t>CAPACITACION AREA DERECHO LABORAL</t>
  </si>
  <si>
    <t>CONSULTORIA INTEGRAL EON LIMITADA</t>
  </si>
  <si>
    <t>2018CD-000190-0016400001</t>
  </si>
  <si>
    <t>SUMINISTRO E INSTALACIÓN  DE CUATRO SISTEMAS DE AIRE ACONDICIONADO Y DESINSTALACIÓN DE EXISTENTES EN OFICINAS DEL EDIFICIO BANHVI</t>
  </si>
  <si>
    <t>REFRICENTER SOCIEDAD DE RESPONSABILIDAD LIMITADA</t>
  </si>
  <si>
    <t>2018CD-000191-0016400001</t>
  </si>
  <si>
    <t>CAPACITACIÓN PROCESO ÁGIL DE DESARROLLO DE SOFTWARE UTILIZANDO SCRUM</t>
  </si>
  <si>
    <t>2018CD-000192-0016400001</t>
  </si>
  <si>
    <t>Contratación de Garantia y Soporte Central Teléfonica Alcatel</t>
  </si>
  <si>
    <t>REVOLUTION TECHNOLOGIES REVTEC SOCIEDAD ANONIMA</t>
  </si>
  <si>
    <t>2018CD-000194-0016400001</t>
  </si>
  <si>
    <t>ADQUISICIÓN DE EQUIPO Y MOBILIARIO PARA SALA DE LACTANCIA</t>
  </si>
  <si>
    <t>EUGRESA SOCIEDAD ANONIMA</t>
  </si>
  <si>
    <t>INSTALACIONES TELEFONICAS COSTA RICA SOCIEDAD ANONIMA</t>
  </si>
  <si>
    <t>2018CD-000195-0016400001</t>
  </si>
  <si>
    <t>Adquisición de dos grabadoras tipo periodísticas para el BANHVI</t>
  </si>
  <si>
    <t>2018CD-000197-0016400001</t>
  </si>
  <si>
    <t>Contratación del servicio de rastreo y monitoreo por medio de  equipos de GPS para los vehículos del BANHVI</t>
  </si>
  <si>
    <t>RADIOGRÁFICA COSTARRICENSE SOCIEDAD ANÓNIMA</t>
  </si>
  <si>
    <t>2018CD-000199-0016400001</t>
  </si>
  <si>
    <t>Adquisición de 11 Teléfonos IP</t>
  </si>
  <si>
    <t>2018CD-000200-0016400001</t>
  </si>
  <si>
    <t>SERVICIO DE CAPACITACIÓN TALLER INTEGRAL SOBRE CONTROL INTERNO</t>
  </si>
  <si>
    <t>2018CD-000201-0016400001</t>
  </si>
  <si>
    <t>HOJA DE RUTA DE  SUPERVISIÓN BASADA EN RIESGOS: ACTUALIZACIÓN, AVANCES Y AJUSTES</t>
  </si>
  <si>
    <t>2018CD-000202-0016400001</t>
  </si>
  <si>
    <t>SERVICIO DE CAPACITACIÓN ORACLE DATA BASE 12c R2: ADMINISTRATION WORKSHOP ED 3</t>
  </si>
  <si>
    <t>ENTRUST CONSULTORES CENTROAMERICA SOCIEDAD ANONIMA</t>
  </si>
  <si>
    <t>2018CD-000203-0016400001</t>
  </si>
  <si>
    <t>SERVICIO DE CAPACITACIÓN, INDUCCIÓN A LA NORMA SUGEF 1-05 REGLAMENTO PARA LA CALIFICACIÓN DE DEUDORES</t>
  </si>
  <si>
    <t>CENTRO DE DESARROLLO SOLERA SOCIEDAD ANONIMA</t>
  </si>
  <si>
    <t>2018CD-000204-0016400001</t>
  </si>
  <si>
    <t>Adquisición de tintas y suministros de oficina</t>
  </si>
  <si>
    <t>COMPUBETEL SOCIEDAD ANONIMA</t>
  </si>
  <si>
    <t>SERVICIOS TECNICOS ESPECIALIZADOS S T E SOCIEDAD ANONIMA</t>
  </si>
  <si>
    <t>2018CD-000208-0016400001</t>
  </si>
  <si>
    <t>Adquisición e Implementación  de un  certificado de seguridad SSL para el Portal Web www.banhvi.fi.cr</t>
  </si>
  <si>
    <t>2018CD-000209-0016400001</t>
  </si>
  <si>
    <t>2018CD-000210-0016400001</t>
  </si>
  <si>
    <t>Mantenimiento preventivo y correctivo  de un vehículo propiedad del BANHVI</t>
  </si>
  <si>
    <t>PURDY MOTOR SOCIEDAD ANONIMA</t>
  </si>
  <si>
    <t>2018CD-000212-0016400001</t>
  </si>
  <si>
    <t>Actualización y Soporte de Licencias Herramientas Quest</t>
  </si>
  <si>
    <t>2018LA-000001-0016400001</t>
  </si>
  <si>
    <t>CONTRATACIÓN DE 50 ESPACIOS PARA ESTACIONAMIENTO DE VEHÍCULOS</t>
  </si>
  <si>
    <t>VICOSI VCS S.A. SOCIEDAD ANONIMA</t>
  </si>
  <si>
    <t>2018LA-000002-0016400001</t>
  </si>
  <si>
    <t>Compra e implementación de una herramienta para la digitalización, gestión, custodia y administración de los documentos de las solicitudes de bono familiar de vivienda</t>
  </si>
  <si>
    <t>APLICOM SOCIEDAD ANONIMA</t>
  </si>
  <si>
    <t>2018CD-000006-0016400001</t>
  </si>
  <si>
    <t>Licenciamiento anual para el sistema de Recursos Humanos en general para el periodo  2018</t>
  </si>
  <si>
    <t>No aplica</t>
  </si>
  <si>
    <t>2018CD-000008-0016400001</t>
  </si>
  <si>
    <t>Compra de camilla para consultorio médico (Servicio médico de empresa)</t>
  </si>
  <si>
    <t>2018CD-000023-0016400001</t>
  </si>
  <si>
    <t>2018CD-000026-0016400001</t>
  </si>
  <si>
    <t>CAPACITACION ANALISIS DEL REGLAMENTO DE INFORMACION FINANCIERA</t>
  </si>
  <si>
    <t>2018CD-000027-0016400001</t>
  </si>
  <si>
    <t>PROFESIONALIZACIÓN DE LOS PLANILLEROS</t>
  </si>
  <si>
    <t>2018CD-000028-0016400001</t>
  </si>
  <si>
    <t>CAPACITACION CALCULOS DE NOMINA Y LIQUIDACIONES LABORALES</t>
  </si>
  <si>
    <t>2018CD-000029-0016400001</t>
  </si>
  <si>
    <t>CAPACITACIÓN EN MATERIA DE AVALUOS</t>
  </si>
  <si>
    <t>2018CD-000031-0016400001</t>
  </si>
  <si>
    <t>SERVICIO DE CAPACITACIÓN EN PREVENCION DE FRAUDE ORGANIZACIONAL</t>
  </si>
  <si>
    <t>2018CD-000038-0016400001</t>
  </si>
  <si>
    <t>SERVICIO DE CAPACITACION EN EL AREA DE RIESGO REPUTACIONAL EN BANCA</t>
  </si>
  <si>
    <t>2018CD-000040-0016400001</t>
  </si>
  <si>
    <t>SERVICIO DE CAPACITACIÓN: CONTROL INTERNO COMO INSTRUMENTO DE APOYO A LA GESTIÓN INSTITUCIONAL</t>
  </si>
  <si>
    <t>2018CD-000042-0016400001</t>
  </si>
  <si>
    <t>2018CD-000044-0016400001</t>
  </si>
  <si>
    <t>2018CD-000045-0016400001</t>
  </si>
  <si>
    <t>CAPACITACION EN EL AREA FINANCIERA CONTABLE</t>
  </si>
  <si>
    <t>2018CD-000050-0016400001</t>
  </si>
  <si>
    <t>2018CD-000058-0016400001</t>
  </si>
  <si>
    <t>CAPACITACIÓN ÁREA CONTABLE FINANCIERA</t>
  </si>
  <si>
    <t>2018CD-000068-0016400001</t>
  </si>
  <si>
    <t>Contratación de notario público (PERSONA FÍSICA) para que realice el traspaso de fincas de Grupo Mutual Alajuela - La Vivienda al BANHVI</t>
  </si>
  <si>
    <t>2018CD-000070-0016400001</t>
  </si>
  <si>
    <t>2018CD-000076-0016400001</t>
  </si>
  <si>
    <t>Actualización Productos Soporte anual del fabricante Oracle VM Premier Limited</t>
  </si>
  <si>
    <t>2018CD-000080-0016400001</t>
  </si>
  <si>
    <t>2018CD-000081-0016400001</t>
  </si>
  <si>
    <t>CAPACITACIÓN CONTROL INTERNO</t>
  </si>
  <si>
    <t>2018CD-000086-0016400001</t>
  </si>
  <si>
    <t>2018CD-000105-0016400001</t>
  </si>
  <si>
    <t>2018CD-000107-0016400001</t>
  </si>
  <si>
    <t>2018CD-000108-0016400001</t>
  </si>
  <si>
    <t>2018CD-000119-0016400001</t>
  </si>
  <si>
    <t>Servicio de pauta radial publicitaria en Radio Columbia 98.7 F.M. (programa Café y Palabras) para brindar información al usuario sobre el Banhvi</t>
  </si>
  <si>
    <t>2018CD-000137-0016400001</t>
  </si>
  <si>
    <t>CAPACITACIÓN PARA EL ÁREA TÉCNICA</t>
  </si>
  <si>
    <t>2018CD-000140-0016400001</t>
  </si>
  <si>
    <t>2018CD-000142-0016400001</t>
  </si>
  <si>
    <t>2018CD-000146-0016400001</t>
  </si>
  <si>
    <t>2018CD-000151-0016400001</t>
  </si>
  <si>
    <t>CAPACITACIÓN EN EL ÁREA CONTROL INTERNO</t>
  </si>
  <si>
    <t>2018CD-000153-0016400001</t>
  </si>
  <si>
    <t>CAPACITACION EN EL AREA DE RIESGOS</t>
  </si>
  <si>
    <t>2018CD-000161-0016400001</t>
  </si>
  <si>
    <t>CAPACITACION AREA FINANCIERA CONTABLE</t>
  </si>
  <si>
    <t>2018CD-000166-0016400001</t>
  </si>
  <si>
    <t>CAPACITACIÓN EN ÁREA CONTROL INTERNO</t>
  </si>
  <si>
    <t>2018CD-000177-0016400001</t>
  </si>
  <si>
    <t>Contratación de salón para evento especial y servicio de alimentación para realizar un conversatorio entre el Banhvi y entidades autorizadas</t>
  </si>
  <si>
    <t>2018CD-000010-0016400001</t>
  </si>
  <si>
    <t>CERTIFICACION INTERNACIONAL DE RIESGOS (AIRM)</t>
  </si>
  <si>
    <t>2018CD-000193-0016400001</t>
  </si>
  <si>
    <t>2018CD-000211-0016400001</t>
  </si>
  <si>
    <t>Requerimiento de compra de proyectores portátil  para departamentos.</t>
  </si>
  <si>
    <t>2018CD-000213-0016400001</t>
  </si>
  <si>
    <t>Contratación de un abogado externo con amplio conocimiento en Derecho Administrativo y en materia de Fideicomisos</t>
  </si>
  <si>
    <t>2018LA-000003-0016400001</t>
  </si>
  <si>
    <t>Adquisición de estaciones de trabajo y equipos portátiles</t>
  </si>
  <si>
    <t>2018LA-000004-0016400001</t>
  </si>
  <si>
    <t>Contrato de Soporte Infraestructura Tecnológica del Banco 2019-2020-2021</t>
  </si>
  <si>
    <t>2018LA-000006-0016400001</t>
  </si>
  <si>
    <t>Contratación de un Despacho o Consorcio de abogados</t>
  </si>
  <si>
    <t>2018LN-000001-0016400001</t>
  </si>
  <si>
    <t>Contratación de un Centro de Procesamiento Alterno (CPA) por un periodo de 4 años</t>
  </si>
  <si>
    <t>2018LN-000002-0016400001</t>
  </si>
  <si>
    <t>Precalificación de Empresas – Mantenimiento de Sistemas Oracle</t>
  </si>
  <si>
    <t>2018CD-000214-0016400001</t>
  </si>
  <si>
    <t>Contratación de un profesional en Administración de Negocios con énfasis en Contabilidad o Contaduría Pública</t>
  </si>
  <si>
    <t>2018LA-000007-0016400001</t>
  </si>
  <si>
    <t>Compra de Unidades de almacenamiento</t>
  </si>
  <si>
    <t>TIPO DE PROCEDIMIENTO</t>
  </si>
  <si>
    <t>Contratación Directa</t>
  </si>
  <si>
    <t>Licitación Pública</t>
  </si>
  <si>
    <t>Licitación Abreviada</t>
  </si>
  <si>
    <t>CANTIDAD DE TRÁMITES POR TIPO DE PROCEDIMIENTO</t>
  </si>
  <si>
    <t>ADJUDICADAS</t>
  </si>
  <si>
    <t>DESIERTAO / INFRUCTUOSO</t>
  </si>
  <si>
    <t>EVALUACIÓN</t>
  </si>
  <si>
    <t>RECEPCIÓN DE OFERTAS</t>
  </si>
  <si>
    <t>TOTALES</t>
  </si>
  <si>
    <t xml:space="preserve">TIPOS DE ESTADO </t>
  </si>
  <si>
    <t>NUMERO DE PROCEDIMIENTO</t>
  </si>
  <si>
    <t>DESCRIPCIÓN DEL PROCEDIMIENTO</t>
  </si>
  <si>
    <t>MONTO ADJUDICADO</t>
  </si>
  <si>
    <t>MONEDA ADJUDICADA</t>
  </si>
  <si>
    <t>NOMBRE DE CONTRATISTA</t>
  </si>
  <si>
    <t>RESUMEN</t>
  </si>
  <si>
    <t>BANCO HIPOTECARIO DE LA VIVIENDA / PROGRAMA DE ADQUISICIONES AÑO 2018</t>
  </si>
  <si>
    <t>DESCRIPCION</t>
  </si>
  <si>
    <t>FECHA ESTIMADA</t>
  </si>
  <si>
    <t>FUENTE DE FINANCIAMIENTO</t>
  </si>
  <si>
    <t>MONTO APROXIMADO</t>
  </si>
  <si>
    <t>Servicios</t>
  </si>
  <si>
    <t>Alquiler de bodegaje de documentación y custodia de cajas con documentación y parqueos</t>
  </si>
  <si>
    <t>I y II semestre</t>
  </si>
  <si>
    <t>BANHVI</t>
  </si>
  <si>
    <t>Alquiler de equipos de fotocopiadoras y vehículos tipo microbus para posible visita a proyectos de vivienda con personal técnico de la institución</t>
  </si>
  <si>
    <t>Alquiler de licencias Genexus, Centro de Procesamiento Alterno y servicio en la Nube</t>
  </si>
  <si>
    <t>Servicio de agua y alcantarillado</t>
  </si>
  <si>
    <t>Servicio de energía eléctrica</t>
  </si>
  <si>
    <t>Servicio de correo para envío de escritos de apersonamiento en procesos judiciales así como el envío normal de correspondencia tanto dentro como fuera del país.</t>
  </si>
  <si>
    <t>Servicio de Telecomunicaciones tales como pago de teléfonos, SINPE, líneas punto a punto y enlaces ópticos, chips para 9 tablets, aumento de capacidad de barra ancha, así como pago anual de uso de plataforma Mer-link.</t>
  </si>
  <si>
    <t>Pago de impuestos municipales, servicios de aseo de vías y recolección de basura.</t>
  </si>
  <si>
    <t>Publicación de comunicados de la Junta Directiva, normas, reglamentos, directrices y avisos en materia de contratación administrativa en el Diario Oficial La Gaceta</t>
  </si>
  <si>
    <t xml:space="preserve">Campaña de publicidad sobre temas de servicios y rendición de cuentas </t>
  </si>
  <si>
    <t xml:space="preserve">Impresión de folletos informativos y encuadernación de documentación </t>
  </si>
  <si>
    <t>Transporte de mobiliario y equipo por motivo de traslado a bodegas externas o bien eliminación de desechos, así como servicio de transporte de valores</t>
  </si>
  <si>
    <t>Comisiones y gastos por servicios financieros y comerciales</t>
  </si>
  <si>
    <t>Servicios de transferencia electrónica de información</t>
  </si>
  <si>
    <t>I semestre</t>
  </si>
  <si>
    <t>Contratación de abogados para la atención de procesos judiciales, emisión de criterios jurídicos o servicios de notariado</t>
  </si>
  <si>
    <t xml:space="preserve">Contratación de estudios topográficos, peritajes y avalúos </t>
  </si>
  <si>
    <t>Contratación de profesionales en el área financiera contable, ciencias económicas y sociales, en materia de gobierno corporativo entre otros</t>
  </si>
  <si>
    <t>Servicios de desarrollo de sistemas informáticos: Soporte y mejoras a página web institucional, mejoras urgentes a sistema de producción, nuevas funcionalidades Sistema Infosig, migración APP Mi Bono en Línea, migración de información LTO2 a LT06, contratación de etapa 3 Rediseño del Sistema de Vivienda, Sistema de costeo, Sistema de Presupuesto, Sistema de Generación  y carga de XML SUGEF, Sistema de generación de informes contables y financieros, Módulo de conciliaciones, Sistema de préstamos, y Sistema de Proyecciones Financieras.</t>
  </si>
  <si>
    <t>Servicio de limpieza</t>
  </si>
  <si>
    <t>Servicio de seguridad y vigilancia</t>
  </si>
  <si>
    <t>Servicios generales</t>
  </si>
  <si>
    <t>Servicios de localización y notificación</t>
  </si>
  <si>
    <t>Soporte y asistencia técnica Sistema Recursos Humanos Wizdom</t>
  </si>
  <si>
    <t>Soporte por demanda según incidentes</t>
  </si>
  <si>
    <t>Primera auditoría externa de TI Acuerdo SUGEF 14-17</t>
  </si>
  <si>
    <t>Consultor implementación Gobierno TI - Cobit 5</t>
  </si>
  <si>
    <t>Contratación del asesor externo del Comité de TI</t>
  </si>
  <si>
    <t>Trabajos de demolición</t>
  </si>
  <si>
    <t>Capacitaciones</t>
  </si>
  <si>
    <t>Mantenimiento general del edificio así como de viviendas asumidas por el BANHVI tanto en proyectos como en casos individuales</t>
  </si>
  <si>
    <t xml:space="preserve">Certificaciones de las nuevas conexiones de Red </t>
  </si>
  <si>
    <t>Mantenimiento de planta de energía eléctrica y paneles de transformadores</t>
  </si>
  <si>
    <t>Mantenimiento de flotilla</t>
  </si>
  <si>
    <t>Mantenimiento de equipo de comunicación</t>
  </si>
  <si>
    <t>Mantenimiento de mobiliario de oficina</t>
  </si>
  <si>
    <t>Actualizaciones de software y licencias</t>
  </si>
  <si>
    <t>Mantenimiento y reparación de otros equipos</t>
  </si>
  <si>
    <t>Materiales y suministros</t>
  </si>
  <si>
    <t>Combustibles lubricantes</t>
  </si>
  <si>
    <t>Productos farmacéuticos y medicinales</t>
  </si>
  <si>
    <t>Tintas, pinturas y diluyentes</t>
  </si>
  <si>
    <t>Otros productos químicos</t>
  </si>
  <si>
    <t xml:space="preserve">Alimentos y bebidas </t>
  </si>
  <si>
    <t>Materiales y productos metálicos</t>
  </si>
  <si>
    <t>Materiales y productos minierales y asfálticos</t>
  </si>
  <si>
    <t>Productos de madera</t>
  </si>
  <si>
    <t>Materiales y productos eléctricos, telefónicos y de cómputo</t>
  </si>
  <si>
    <t>Materiales y productos de vidrio</t>
  </si>
  <si>
    <t>Materiales y productos de plástico</t>
  </si>
  <si>
    <t>Materiales para la construcción</t>
  </si>
  <si>
    <t>Herramientas, repuestos y accesorios</t>
  </si>
  <si>
    <t>Útiles y materiales de oficina y cómputo</t>
  </si>
  <si>
    <t>Útiles y materiales médico, hospitalario y de investigación</t>
  </si>
  <si>
    <t>Productos de papel, cartón e impresos</t>
  </si>
  <si>
    <t>Compra de uniformes, franelas para trabajos de limpieza, tela tricolor para actos protocolarios, pabellón nacional y persianas.</t>
  </si>
  <si>
    <t>Útiles y materiales de limpieza</t>
  </si>
  <si>
    <t>Útiles y materiales de resguardo y seguridad</t>
  </si>
  <si>
    <t>Útiles y materiales de cocina y comedor</t>
  </si>
  <si>
    <t>Otros útiles, materiales y suministros</t>
  </si>
  <si>
    <t>Maquinaria equipo y mobiliario</t>
  </si>
  <si>
    <t xml:space="preserve">Equipo de contingencia para la flotilla del Banco tales como cargador de batería, compresor de aire </t>
  </si>
  <si>
    <t>Equipo de transporte</t>
  </si>
  <si>
    <t>Equipo de comunicación tales como switches, proyectores portátiles, teléfonos digitales, GPS, televisores Led, audífonos para comunicador, cámaras de vigilancia</t>
  </si>
  <si>
    <t>Compra de archivos, ventiladores, estaciones de trabajo, sillas ergonómicas, aires acondicionados.</t>
  </si>
  <si>
    <t>Compra de computadoras de escritorio y portátiles, reemplazo de partes de estaciones y periféricos, compra de impresoras, soporte dual para monitores, actualización de licencias MS Project Standart, licencias de MS Visio Standart, licencias PDF Profesional, programa para la determinación y seguimiento de costos, licencias Autocad, sistema de riesgos operativos, Renovación de licencia Forti Analyzer por obsolescencia.</t>
  </si>
  <si>
    <t>Equipo sanitario, de laboratorio e investigación</t>
  </si>
  <si>
    <t>Hornos de microondas, percoladores,  coffee makers, cámaras fotográficas digitales, odómetros, bomba de agua, sensores de humo entre otros.</t>
  </si>
  <si>
    <t>Construcciones, adiciones y mejoras</t>
  </si>
  <si>
    <t>Edificios (Atención a la Ley 7600)</t>
  </si>
  <si>
    <t>MONTO EJECUTADO</t>
  </si>
  <si>
    <t>SUBEJECUCIÓN PRESUPUESTARIA</t>
  </si>
  <si>
    <t xml:space="preserve">PORCENTAJE DE SUBEJECUCIÓN </t>
  </si>
  <si>
    <t>CONTRATACIÓN DE UNA EMPRESA (PERSONA JURÍDICA) QUE BRINDE EL SERVICIO DE UNA BASE DE DATOS PARA LA APLICACIÓN DE LA POLÍTICA CONOZCA A SU EMPLEADO</t>
  </si>
  <si>
    <t>VINCULACIÓN CON EL PLAN ESTRATÉGICO INSTITUCIONAL</t>
  </si>
  <si>
    <t>* Página 43, punto a. Perspectiva capacidad organizacional, por personal de alto desempeño se entiende que el mismo ha sido calificado por un sistema moderno de evaluación institucional. Resultado - personal de alto desempeño que repercuta en cumplimiento del POI y el mejoramiento del clima organizacional.</t>
  </si>
  <si>
    <t>* Página 43, punto a. Perspectiva capacidad organizacional. Perspectiva - Capacidad Organizacional. Objetivo - PCO-02. Mejora la plataforma de TI de acuerdo a las necesidades del negocio. Descripción - Plataforma Tecnológica adecuada para el trámite y consulta del Bono Familiar de Vivienda y para una gestión adecuada de los procesos operativos diarios de la Institución.</t>
  </si>
  <si>
    <t>* Página 51, punto d. Perspectiva grupos de interés, por grado de satisfacción se entiende la evaluación de trámites, tiempo, producto, calidad de vida por los beneficiarios finales.
* Página 57, punto d. Perspectiva grupos de interés, Objetivo estratégico G-01. Mejora el grado de satisfacción de los beneficiarios finales. Indicador - Resultado de encuesta de satisfacción de los beneficiarios finales - 2018 95% .</t>
  </si>
  <si>
    <t>* Página 44, punto a. Perspectiva de capacidad organizacional, Objetivo PI-01. Tramitar con agilidad los subsidios art. 59. Descripción - Mejorar los procesos internos para cumplir con los plazos establecidos en la normativa vigente para trámite de bonos de art. 59. Resultado - Reducir tiempos de tramitación. Seguridad de la información de las bases de datos.</t>
  </si>
  <si>
    <t>* Página 53, punto a. Perspectiva de capacidad organizacional, Objetivo estratégico CO-02. Mejora la plataforma de TI de acuerdo a las necesidad del negocio. Indicador - Resultado de encuesta a usuarios internos y entidades autorizadas - 2018 82%.
* Página 68, punto c. Perspectiva grupos de interés, G-01. Mejorar el grado de satisfacción de los beneficiarios finales. Nombre de la iniciativa estratégica - Formalizar proceso de contratación anual firma externa encuestadora. Responsable - Encargada Área de Proveeduría. Aplicación encuesta, responsable - Jefatura Dirección FOSUVI / Firma externa.
Elaborar plan de acción de mejora con base en resultado de la encuesta. Responsable - Gerencia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</si>
</sst>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₡&quot;#,##0.00"/>
    <numFmt numFmtId="165" formatCode="[$$-540A]#,##0.00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Dialog"/>
    </font>
    <font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E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top" wrapText="1"/>
    </xf>
    <xf numFmtId="165" fontId="4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164" fontId="4" fillId="0" borderId="1" xfId="0" applyNumberFormat="1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</xf>
    <xf numFmtId="0" fontId="0" fillId="6" borderId="1" xfId="0" applyFill="1" applyBorder="1" applyProtection="1"/>
    <xf numFmtId="0" fontId="2" fillId="7" borderId="2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</cellXfs>
  <cellStyles count="1">
    <cellStyle name="Normal" xfId="0" builtinId="0"/>
  </cellStyles>
  <dxfs count="8">
    <dxf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colors>
    <mruColors>
      <color rgb="FF0099E6"/>
      <color rgb="FF0D7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a13" displayName="Tabla13" ref="A238:F242" totalsRowShown="0" headerRowDxfId="1" dataDxfId="0">
  <autoFilter ref="A238:F242"/>
  <tableColumns count="6">
    <tableColumn id="1" name="TIPO DE PROCEDIMIENTO" dataDxfId="7"/>
    <tableColumn id="2" name="CANTIDAD DE TRÁMITES POR TIPO DE PROCEDIMIENTO" dataDxfId="6"/>
    <tableColumn id="3" name="ADJUDICADAS" dataDxfId="5"/>
    <tableColumn id="4" name="DESIERTAO / INFRUCTUOSO" dataDxfId="4"/>
    <tableColumn id="5" name="EVALUACIÓN" dataDxfId="3"/>
    <tableColumn id="6" name="RECEPCIÓN DE OFERTAS" dataDxfId="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1037"/>
  <sheetViews>
    <sheetView tabSelected="1" workbookViewId="0">
      <pane ySplit="1" topLeftCell="A139" activePane="bottomLeft" state="frozen"/>
      <selection pane="bottomLeft" activeCell="E1" sqref="E1:F1"/>
    </sheetView>
  </sheetViews>
  <sheetFormatPr baseColWidth="10" defaultColWidth="9.140625" defaultRowHeight="15"/>
  <cols>
    <col min="1" max="1" width="25.85546875" style="36" customWidth="1"/>
    <col min="2" max="2" width="62.28515625" style="36" customWidth="1"/>
    <col min="3" max="3" width="17.140625" style="36" customWidth="1"/>
    <col min="4" max="4" width="15" style="36" customWidth="1"/>
    <col min="5" max="5" width="31.28515625" style="36" customWidth="1"/>
    <col min="6" max="6" width="18.42578125" style="36" customWidth="1"/>
    <col min="7" max="16384" width="9.140625" style="36"/>
  </cols>
  <sheetData>
    <row r="1" spans="1:24" s="29" customFormat="1" ht="49.5" customHeight="1">
      <c r="A1" s="26" t="s">
        <v>542</v>
      </c>
      <c r="B1" s="26" t="s">
        <v>543</v>
      </c>
      <c r="C1" s="26" t="s">
        <v>544</v>
      </c>
      <c r="D1" s="26" t="s">
        <v>545</v>
      </c>
      <c r="E1" s="27" t="s">
        <v>546</v>
      </c>
      <c r="F1" s="27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>
      <c r="A2" s="30" t="s">
        <v>0</v>
      </c>
      <c r="B2" s="31" t="s">
        <v>1</v>
      </c>
      <c r="C2" s="32">
        <v>13349.12</v>
      </c>
      <c r="D2" s="33" t="s">
        <v>2</v>
      </c>
      <c r="E2" s="34" t="s">
        <v>3</v>
      </c>
      <c r="F2" s="34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>
      <c r="A3" s="30" t="s">
        <v>4</v>
      </c>
      <c r="B3" s="31" t="s">
        <v>5</v>
      </c>
      <c r="C3" s="37">
        <v>202412</v>
      </c>
      <c r="D3" s="33" t="s">
        <v>6</v>
      </c>
      <c r="E3" s="34" t="s">
        <v>7</v>
      </c>
      <c r="F3" s="34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>
      <c r="A4" s="30" t="s">
        <v>8</v>
      </c>
      <c r="B4" s="31" t="s">
        <v>9</v>
      </c>
      <c r="C4" s="37">
        <v>450000</v>
      </c>
      <c r="D4" s="33" t="s">
        <v>6</v>
      </c>
      <c r="E4" s="34" t="s">
        <v>10</v>
      </c>
      <c r="F4" s="34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4">
      <c r="A5" s="30" t="s">
        <v>11</v>
      </c>
      <c r="B5" s="31" t="s">
        <v>12</v>
      </c>
      <c r="C5" s="37">
        <v>190000</v>
      </c>
      <c r="D5" s="33" t="s">
        <v>6</v>
      </c>
      <c r="E5" s="34" t="s">
        <v>13</v>
      </c>
      <c r="F5" s="34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24">
      <c r="A6" s="30" t="s">
        <v>14</v>
      </c>
      <c r="B6" s="31" t="s">
        <v>15</v>
      </c>
      <c r="C6" s="32">
        <v>1620</v>
      </c>
      <c r="D6" s="33" t="s">
        <v>2</v>
      </c>
      <c r="E6" s="34" t="s">
        <v>16</v>
      </c>
      <c r="F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>
      <c r="A7" s="30" t="s">
        <v>17</v>
      </c>
      <c r="B7" s="31" t="s">
        <v>18</v>
      </c>
      <c r="C7" s="37">
        <v>150000</v>
      </c>
      <c r="D7" s="33" t="s">
        <v>6</v>
      </c>
      <c r="E7" s="34" t="s">
        <v>19</v>
      </c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>
      <c r="A8" s="30" t="s">
        <v>20</v>
      </c>
      <c r="B8" s="31" t="s">
        <v>21</v>
      </c>
      <c r="C8" s="32">
        <v>240</v>
      </c>
      <c r="D8" s="33" t="s">
        <v>2</v>
      </c>
      <c r="E8" s="34" t="s">
        <v>22</v>
      </c>
      <c r="F8" s="34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</row>
    <row r="9" spans="1:24">
      <c r="A9" s="30" t="s">
        <v>23</v>
      </c>
      <c r="B9" s="31" t="s">
        <v>24</v>
      </c>
      <c r="C9" s="37">
        <v>170000</v>
      </c>
      <c r="D9" s="33" t="s">
        <v>6</v>
      </c>
      <c r="E9" s="34" t="s">
        <v>25</v>
      </c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25.5">
      <c r="A10" s="30" t="s">
        <v>26</v>
      </c>
      <c r="B10" s="31" t="s">
        <v>27</v>
      </c>
      <c r="C10" s="32">
        <v>7700</v>
      </c>
      <c r="D10" s="33" t="s">
        <v>2</v>
      </c>
      <c r="E10" s="34" t="s">
        <v>28</v>
      </c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>
      <c r="A11" s="30" t="s">
        <v>29</v>
      </c>
      <c r="B11" s="31" t="s">
        <v>30</v>
      </c>
      <c r="C11" s="32">
        <v>6240</v>
      </c>
      <c r="D11" s="33" t="s">
        <v>2</v>
      </c>
      <c r="E11" s="34" t="s">
        <v>31</v>
      </c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>
      <c r="A12" s="30" t="s">
        <v>32</v>
      </c>
      <c r="B12" s="31" t="s">
        <v>33</v>
      </c>
      <c r="C12" s="37">
        <v>365500</v>
      </c>
      <c r="D12" s="33" t="s">
        <v>6</v>
      </c>
      <c r="E12" s="34" t="s">
        <v>34</v>
      </c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25.5">
      <c r="A13" s="30" t="s">
        <v>35</v>
      </c>
      <c r="B13" s="31" t="s">
        <v>36</v>
      </c>
      <c r="C13" s="37">
        <v>7905000</v>
      </c>
      <c r="D13" s="33" t="s">
        <v>6</v>
      </c>
      <c r="E13" s="34" t="s">
        <v>37</v>
      </c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25.5">
      <c r="A14" s="30" t="s">
        <v>38</v>
      </c>
      <c r="B14" s="31" t="s">
        <v>39</v>
      </c>
      <c r="C14" s="37">
        <v>173810.95</v>
      </c>
      <c r="D14" s="33" t="s">
        <v>6</v>
      </c>
      <c r="E14" s="34" t="s">
        <v>40</v>
      </c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>
      <c r="A15" s="30" t="s">
        <v>41</v>
      </c>
      <c r="B15" s="31" t="s">
        <v>42</v>
      </c>
      <c r="C15" s="37">
        <v>343056</v>
      </c>
      <c r="D15" s="33" t="s">
        <v>6</v>
      </c>
      <c r="E15" s="34" t="s">
        <v>43</v>
      </c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25.5">
      <c r="A16" s="30" t="s">
        <v>44</v>
      </c>
      <c r="B16" s="31" t="s">
        <v>45</v>
      </c>
      <c r="C16" s="37">
        <v>189918.12</v>
      </c>
      <c r="D16" s="33" t="s">
        <v>6</v>
      </c>
      <c r="E16" s="34" t="s">
        <v>46</v>
      </c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33" customHeight="1">
      <c r="A17" s="30" t="s">
        <v>47</v>
      </c>
      <c r="B17" s="31" t="s">
        <v>1</v>
      </c>
      <c r="C17" s="32">
        <v>5142.42</v>
      </c>
      <c r="D17" s="33" t="s">
        <v>2</v>
      </c>
      <c r="E17" s="34" t="s">
        <v>3</v>
      </c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>
      <c r="A18" s="30" t="s">
        <v>48</v>
      </c>
      <c r="B18" s="38" t="s">
        <v>49</v>
      </c>
      <c r="C18" s="32">
        <v>4181</v>
      </c>
      <c r="D18" s="33" t="s">
        <v>2</v>
      </c>
      <c r="E18" s="34" t="s">
        <v>50</v>
      </c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25.5">
      <c r="A19" s="30" t="s">
        <v>51</v>
      </c>
      <c r="B19" s="31" t="s">
        <v>52</v>
      </c>
      <c r="C19" s="32">
        <v>4250</v>
      </c>
      <c r="D19" s="33" t="s">
        <v>2</v>
      </c>
      <c r="E19" s="34" t="s">
        <v>28</v>
      </c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>
      <c r="A20" s="30" t="s">
        <v>53</v>
      </c>
      <c r="B20" s="31" t="s">
        <v>54</v>
      </c>
      <c r="C20" s="37">
        <v>240879.7</v>
      </c>
      <c r="D20" s="33" t="s">
        <v>6</v>
      </c>
      <c r="E20" s="34" t="s">
        <v>55</v>
      </c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>
      <c r="A21" s="30" t="s">
        <v>56</v>
      </c>
      <c r="B21" s="31" t="s">
        <v>57</v>
      </c>
      <c r="C21" s="37">
        <v>149746</v>
      </c>
      <c r="D21" s="33" t="s">
        <v>6</v>
      </c>
      <c r="E21" s="34" t="s">
        <v>58</v>
      </c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>
      <c r="A22" s="30" t="s">
        <v>59</v>
      </c>
      <c r="B22" s="31" t="s">
        <v>60</v>
      </c>
      <c r="C22" s="32">
        <v>24549.99</v>
      </c>
      <c r="D22" s="33" t="s">
        <v>2</v>
      </c>
      <c r="E22" s="34" t="s">
        <v>61</v>
      </c>
      <c r="F22" s="34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>
      <c r="A23" s="30" t="s">
        <v>62</v>
      </c>
      <c r="B23" s="31" t="s">
        <v>63</v>
      </c>
      <c r="C23" s="37">
        <v>125000</v>
      </c>
      <c r="D23" s="33" t="s">
        <v>6</v>
      </c>
      <c r="E23" s="34" t="s">
        <v>64</v>
      </c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>
      <c r="A24" s="30" t="s">
        <v>65</v>
      </c>
      <c r="B24" s="31" t="s">
        <v>66</v>
      </c>
      <c r="C24" s="37">
        <v>84000</v>
      </c>
      <c r="D24" s="33" t="s">
        <v>6</v>
      </c>
      <c r="E24" s="34" t="s">
        <v>67</v>
      </c>
      <c r="F24" s="34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>
      <c r="A25" s="30" t="s">
        <v>68</v>
      </c>
      <c r="B25" s="31" t="s">
        <v>69</v>
      </c>
      <c r="C25" s="37">
        <v>229000</v>
      </c>
      <c r="D25" s="33" t="s">
        <v>6</v>
      </c>
      <c r="E25" s="34" t="s">
        <v>70</v>
      </c>
      <c r="F25" s="34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>
      <c r="A26" s="30" t="s">
        <v>71</v>
      </c>
      <c r="B26" s="31" t="s">
        <v>72</v>
      </c>
      <c r="C26" s="32">
        <v>5400</v>
      </c>
      <c r="D26" s="33" t="s">
        <v>2</v>
      </c>
      <c r="E26" s="34" t="s">
        <v>73</v>
      </c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25.5">
      <c r="A27" s="30" t="s">
        <v>74</v>
      </c>
      <c r="B27" s="31" t="s">
        <v>75</v>
      </c>
      <c r="C27" s="32">
        <v>2500</v>
      </c>
      <c r="D27" s="33" t="s">
        <v>2</v>
      </c>
      <c r="E27" s="34" t="s">
        <v>76</v>
      </c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 ht="25.5">
      <c r="A28" s="30" t="s">
        <v>77</v>
      </c>
      <c r="B28" s="31" t="s">
        <v>78</v>
      </c>
      <c r="C28" s="37">
        <v>931000</v>
      </c>
      <c r="D28" s="33" t="s">
        <v>6</v>
      </c>
      <c r="E28" s="34" t="s">
        <v>79</v>
      </c>
      <c r="F28" s="34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25.5">
      <c r="A29" s="30" t="s">
        <v>80</v>
      </c>
      <c r="B29" s="31" t="s">
        <v>81</v>
      </c>
      <c r="C29" s="37">
        <v>4250000</v>
      </c>
      <c r="D29" s="33" t="s">
        <v>6</v>
      </c>
      <c r="E29" s="34" t="s">
        <v>82</v>
      </c>
      <c r="F29" s="34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25.5">
      <c r="A30" s="30" t="s">
        <v>83</v>
      </c>
      <c r="B30" s="31" t="s">
        <v>84</v>
      </c>
      <c r="C30" s="37">
        <v>252999996</v>
      </c>
      <c r="D30" s="33" t="s">
        <v>6</v>
      </c>
      <c r="E30" s="34" t="s">
        <v>85</v>
      </c>
      <c r="F30" s="34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>
      <c r="A31" s="30" t="s">
        <v>86</v>
      </c>
      <c r="B31" s="31" t="s">
        <v>87</v>
      </c>
      <c r="C31" s="32">
        <v>7356.57</v>
      </c>
      <c r="D31" s="33" t="s">
        <v>2</v>
      </c>
      <c r="E31" s="34" t="s">
        <v>3</v>
      </c>
      <c r="F31" s="34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>
      <c r="A32" s="30" t="s">
        <v>88</v>
      </c>
      <c r="B32" s="31" t="s">
        <v>89</v>
      </c>
      <c r="C32" s="37">
        <v>400000</v>
      </c>
      <c r="D32" s="33" t="s">
        <v>6</v>
      </c>
      <c r="E32" s="34" t="s">
        <v>90</v>
      </c>
      <c r="F32" s="34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>
      <c r="A33" s="30" t="s">
        <v>91</v>
      </c>
      <c r="B33" s="31" t="s">
        <v>92</v>
      </c>
      <c r="C33" s="37">
        <v>420000</v>
      </c>
      <c r="D33" s="33" t="s">
        <v>6</v>
      </c>
      <c r="E33" s="34" t="s">
        <v>93</v>
      </c>
      <c r="F33" s="34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25.5">
      <c r="A34" s="30" t="s">
        <v>94</v>
      </c>
      <c r="B34" s="31" t="s">
        <v>95</v>
      </c>
      <c r="C34" s="37">
        <v>174572</v>
      </c>
      <c r="D34" s="33" t="s">
        <v>6</v>
      </c>
      <c r="E34" s="34" t="s">
        <v>70</v>
      </c>
      <c r="F34" s="34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25.5">
      <c r="A35" s="30" t="s">
        <v>96</v>
      </c>
      <c r="B35" s="31" t="s">
        <v>97</v>
      </c>
      <c r="C35" s="37">
        <v>217200</v>
      </c>
      <c r="D35" s="33" t="s">
        <v>6</v>
      </c>
      <c r="E35" s="34" t="s">
        <v>67</v>
      </c>
      <c r="F35" s="34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>
      <c r="A36" s="30" t="s">
        <v>98</v>
      </c>
      <c r="B36" s="31" t="s">
        <v>99</v>
      </c>
      <c r="C36" s="37">
        <v>85000</v>
      </c>
      <c r="D36" s="33" t="s">
        <v>6</v>
      </c>
      <c r="E36" s="34" t="s">
        <v>70</v>
      </c>
      <c r="F36" s="34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>
      <c r="A37" s="30" t="s">
        <v>100</v>
      </c>
      <c r="B37" s="31" t="s">
        <v>101</v>
      </c>
      <c r="C37" s="32">
        <v>7283</v>
      </c>
      <c r="D37" s="33" t="s">
        <v>2</v>
      </c>
      <c r="E37" s="34" t="s">
        <v>10</v>
      </c>
      <c r="F37" s="34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51">
      <c r="A38" s="30" t="s">
        <v>102</v>
      </c>
      <c r="B38" s="31" t="s">
        <v>103</v>
      </c>
      <c r="C38" s="37">
        <v>180000</v>
      </c>
      <c r="D38" s="33" t="s">
        <v>6</v>
      </c>
      <c r="E38" s="34" t="s">
        <v>104</v>
      </c>
      <c r="F38" s="34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>
      <c r="A39" s="30" t="s">
        <v>105</v>
      </c>
      <c r="B39" s="31" t="s">
        <v>106</v>
      </c>
      <c r="C39" s="37">
        <v>852840</v>
      </c>
      <c r="D39" s="33" t="s">
        <v>6</v>
      </c>
      <c r="E39" s="34" t="s">
        <v>10</v>
      </c>
      <c r="F39" s="34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>
      <c r="A40" s="30" t="s">
        <v>107</v>
      </c>
      <c r="B40" s="31" t="s">
        <v>108</v>
      </c>
      <c r="C40" s="32">
        <v>720</v>
      </c>
      <c r="D40" s="33" t="s">
        <v>2</v>
      </c>
      <c r="E40" s="34" t="s">
        <v>16</v>
      </c>
      <c r="F40" s="34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>
      <c r="A41" s="30" t="s">
        <v>109</v>
      </c>
      <c r="B41" s="31" t="s">
        <v>110</v>
      </c>
      <c r="C41" s="37">
        <v>85284</v>
      </c>
      <c r="D41" s="33" t="s">
        <v>6</v>
      </c>
      <c r="E41" s="34" t="s">
        <v>111</v>
      </c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spans="1:24">
      <c r="A42" s="30" t="s">
        <v>112</v>
      </c>
      <c r="B42" s="31" t="s">
        <v>113</v>
      </c>
      <c r="C42" s="37">
        <v>68000</v>
      </c>
      <c r="D42" s="33" t="s">
        <v>6</v>
      </c>
      <c r="E42" s="34" t="s">
        <v>114</v>
      </c>
      <c r="F42" s="34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spans="1:24">
      <c r="A43" s="30" t="s">
        <v>115</v>
      </c>
      <c r="B43" s="31" t="s">
        <v>116</v>
      </c>
      <c r="C43" s="37">
        <v>326922</v>
      </c>
      <c r="D43" s="33" t="s">
        <v>6</v>
      </c>
      <c r="E43" s="34" t="s">
        <v>93</v>
      </c>
      <c r="F43" s="34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spans="1:24" ht="25.5">
      <c r="A44" s="30" t="s">
        <v>117</v>
      </c>
      <c r="B44" s="31" t="s">
        <v>118</v>
      </c>
      <c r="C44" s="37">
        <v>1443750</v>
      </c>
      <c r="D44" s="33" t="s">
        <v>6</v>
      </c>
      <c r="E44" s="34" t="s">
        <v>119</v>
      </c>
      <c r="F44" s="34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spans="1:24">
      <c r="A45" s="30" t="s">
        <v>120</v>
      </c>
      <c r="B45" s="31" t="s">
        <v>121</v>
      </c>
      <c r="C45" s="37">
        <v>340000</v>
      </c>
      <c r="D45" s="33" t="s">
        <v>6</v>
      </c>
      <c r="E45" s="34" t="s">
        <v>122</v>
      </c>
      <c r="F45" s="34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spans="1:24">
      <c r="A46" s="30" t="s">
        <v>123</v>
      </c>
      <c r="B46" s="31" t="s">
        <v>124</v>
      </c>
      <c r="C46" s="32">
        <v>3862.5</v>
      </c>
      <c r="D46" s="33" t="s">
        <v>2</v>
      </c>
      <c r="E46" s="34" t="s">
        <v>125</v>
      </c>
      <c r="F46" s="34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spans="1:24">
      <c r="A47" s="30" t="s">
        <v>126</v>
      </c>
      <c r="B47" s="31" t="s">
        <v>127</v>
      </c>
      <c r="C47" s="37">
        <v>328000</v>
      </c>
      <c r="D47" s="33" t="s">
        <v>6</v>
      </c>
      <c r="E47" s="34" t="s">
        <v>128</v>
      </c>
      <c r="F47" s="34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spans="1:24" ht="38.25">
      <c r="A48" s="30" t="s">
        <v>129</v>
      </c>
      <c r="B48" s="31" t="s">
        <v>629</v>
      </c>
      <c r="C48" s="37">
        <v>37500</v>
      </c>
      <c r="D48" s="33" t="s">
        <v>6</v>
      </c>
      <c r="E48" s="34" t="s">
        <v>130</v>
      </c>
      <c r="F48" s="34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1:24">
      <c r="A49" s="30" t="s">
        <v>131</v>
      </c>
      <c r="B49" s="31" t="s">
        <v>132</v>
      </c>
      <c r="C49" s="32">
        <v>3315</v>
      </c>
      <c r="D49" s="33" t="s">
        <v>2</v>
      </c>
      <c r="E49" s="34" t="s">
        <v>61</v>
      </c>
      <c r="F49" s="34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spans="1:24">
      <c r="A50" s="30" t="s">
        <v>133</v>
      </c>
      <c r="B50" s="31" t="s">
        <v>134</v>
      </c>
      <c r="C50" s="32">
        <v>2922.6</v>
      </c>
      <c r="D50" s="33" t="s">
        <v>2</v>
      </c>
      <c r="E50" s="34" t="s">
        <v>125</v>
      </c>
      <c r="F50" s="34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spans="1:24">
      <c r="A51" s="30" t="s">
        <v>135</v>
      </c>
      <c r="B51" s="31" t="s">
        <v>113</v>
      </c>
      <c r="C51" s="37">
        <v>100000</v>
      </c>
      <c r="D51" s="33" t="s">
        <v>6</v>
      </c>
      <c r="E51" s="34" t="s">
        <v>136</v>
      </c>
      <c r="F51" s="34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24">
      <c r="A52" s="30" t="s">
        <v>137</v>
      </c>
      <c r="B52" s="31" t="s">
        <v>138</v>
      </c>
      <c r="C52" s="37">
        <v>670000</v>
      </c>
      <c r="D52" s="33" t="s">
        <v>6</v>
      </c>
      <c r="E52" s="34" t="s">
        <v>90</v>
      </c>
      <c r="F52" s="34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24">
      <c r="A53" s="30" t="s">
        <v>139</v>
      </c>
      <c r="B53" s="31" t="s">
        <v>140</v>
      </c>
      <c r="C53" s="37">
        <v>165000</v>
      </c>
      <c r="D53" s="33" t="s">
        <v>6</v>
      </c>
      <c r="E53" s="34" t="s">
        <v>141</v>
      </c>
      <c r="F53" s="34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24">
      <c r="A54" s="30" t="s">
        <v>142</v>
      </c>
      <c r="B54" s="31" t="s">
        <v>143</v>
      </c>
      <c r="C54" s="37">
        <v>335000</v>
      </c>
      <c r="D54" s="33" t="s">
        <v>6</v>
      </c>
      <c r="E54" s="34" t="s">
        <v>90</v>
      </c>
      <c r="F54" s="34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4">
      <c r="A55" s="30" t="s">
        <v>144</v>
      </c>
      <c r="B55" s="31" t="s">
        <v>108</v>
      </c>
      <c r="C55" s="37">
        <v>1279800</v>
      </c>
      <c r="D55" s="33" t="s">
        <v>6</v>
      </c>
      <c r="E55" s="34" t="s">
        <v>10</v>
      </c>
      <c r="F55" s="34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</row>
    <row r="56" spans="1:24">
      <c r="A56" s="30" t="s">
        <v>145</v>
      </c>
      <c r="B56" s="31" t="s">
        <v>146</v>
      </c>
      <c r="C56" s="37">
        <v>50000</v>
      </c>
      <c r="D56" s="33" t="s">
        <v>6</v>
      </c>
      <c r="E56" s="34" t="s">
        <v>147</v>
      </c>
      <c r="F56" s="34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4">
      <c r="A57" s="30" t="s">
        <v>148</v>
      </c>
      <c r="B57" s="31" t="s">
        <v>108</v>
      </c>
      <c r="C57" s="32">
        <v>750</v>
      </c>
      <c r="D57" s="33" t="s">
        <v>2</v>
      </c>
      <c r="E57" s="34" t="s">
        <v>149</v>
      </c>
      <c r="F57" s="34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58" spans="1:24">
      <c r="A58" s="30" t="s">
        <v>150</v>
      </c>
      <c r="B58" s="31" t="s">
        <v>151</v>
      </c>
      <c r="C58" s="37">
        <v>964660</v>
      </c>
      <c r="D58" s="33" t="s">
        <v>6</v>
      </c>
      <c r="E58" s="34" t="s">
        <v>152</v>
      </c>
      <c r="F58" s="34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</row>
    <row r="59" spans="1:24" ht="25.5">
      <c r="A59" s="30" t="s">
        <v>153</v>
      </c>
      <c r="B59" s="31" t="s">
        <v>154</v>
      </c>
      <c r="C59" s="37">
        <v>2661547</v>
      </c>
      <c r="D59" s="33" t="s">
        <v>6</v>
      </c>
      <c r="E59" s="34" t="s">
        <v>155</v>
      </c>
      <c r="F59" s="34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</row>
    <row r="60" spans="1:24">
      <c r="A60" s="30" t="s">
        <v>156</v>
      </c>
      <c r="B60" s="31" t="s">
        <v>157</v>
      </c>
      <c r="C60" s="32">
        <v>6800</v>
      </c>
      <c r="D60" s="33" t="s">
        <v>2</v>
      </c>
      <c r="E60" s="34" t="s">
        <v>158</v>
      </c>
      <c r="F60" s="34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</row>
    <row r="61" spans="1:24" ht="38.25">
      <c r="A61" s="30" t="s">
        <v>159</v>
      </c>
      <c r="B61" s="31" t="s">
        <v>160</v>
      </c>
      <c r="C61" s="37">
        <v>1707219</v>
      </c>
      <c r="D61" s="33" t="s">
        <v>6</v>
      </c>
      <c r="E61" s="34" t="s">
        <v>161</v>
      </c>
      <c r="F61" s="34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</row>
    <row r="62" spans="1:24" ht="38.25">
      <c r="A62" s="30" t="s">
        <v>159</v>
      </c>
      <c r="B62" s="31" t="s">
        <v>160</v>
      </c>
      <c r="C62" s="37">
        <v>589860</v>
      </c>
      <c r="D62" s="33" t="s">
        <v>6</v>
      </c>
      <c r="E62" s="34" t="s">
        <v>162</v>
      </c>
      <c r="F62" s="34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</row>
    <row r="63" spans="1:24" ht="25.5">
      <c r="A63" s="30" t="s">
        <v>163</v>
      </c>
      <c r="B63" s="31" t="s">
        <v>164</v>
      </c>
      <c r="C63" s="37">
        <v>4000000</v>
      </c>
      <c r="D63" s="33" t="s">
        <v>6</v>
      </c>
      <c r="E63" s="34" t="s">
        <v>82</v>
      </c>
      <c r="F63" s="34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</row>
    <row r="64" spans="1:24">
      <c r="A64" s="30" t="s">
        <v>165</v>
      </c>
      <c r="B64" s="31" t="s">
        <v>166</v>
      </c>
      <c r="C64" s="32">
        <v>450</v>
      </c>
      <c r="D64" s="33" t="s">
        <v>2</v>
      </c>
      <c r="E64" s="34" t="s">
        <v>167</v>
      </c>
      <c r="F64" s="34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24" ht="25.5">
      <c r="A65" s="30" t="s">
        <v>168</v>
      </c>
      <c r="B65" s="31" t="s">
        <v>169</v>
      </c>
      <c r="C65" s="37">
        <v>4300000</v>
      </c>
      <c r="D65" s="33" t="s">
        <v>6</v>
      </c>
      <c r="E65" s="34" t="s">
        <v>170</v>
      </c>
      <c r="F65" s="34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</row>
    <row r="66" spans="1:24">
      <c r="A66" s="30" t="s">
        <v>171</v>
      </c>
      <c r="B66" s="31" t="s">
        <v>172</v>
      </c>
      <c r="C66" s="32">
        <v>9750</v>
      </c>
      <c r="D66" s="33" t="s">
        <v>2</v>
      </c>
      <c r="E66" s="34" t="s">
        <v>31</v>
      </c>
      <c r="F66" s="34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</row>
    <row r="67" spans="1:24">
      <c r="A67" s="30" t="s">
        <v>173</v>
      </c>
      <c r="B67" s="31" t="s">
        <v>174</v>
      </c>
      <c r="C67" s="32">
        <v>20544</v>
      </c>
      <c r="D67" s="33" t="s">
        <v>2</v>
      </c>
      <c r="E67" s="34" t="s">
        <v>175</v>
      </c>
      <c r="F67" s="34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</row>
    <row r="68" spans="1:24" ht="25.5">
      <c r="A68" s="30" t="s">
        <v>176</v>
      </c>
      <c r="B68" s="31" t="s">
        <v>177</v>
      </c>
      <c r="C68" s="32">
        <v>451.44</v>
      </c>
      <c r="D68" s="33" t="s">
        <v>2</v>
      </c>
      <c r="E68" s="34" t="s">
        <v>125</v>
      </c>
      <c r="F68" s="34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</row>
    <row r="69" spans="1:24" ht="38.25">
      <c r="A69" s="30" t="s">
        <v>178</v>
      </c>
      <c r="B69" s="31" t="s">
        <v>179</v>
      </c>
      <c r="C69" s="37">
        <v>1897500</v>
      </c>
      <c r="D69" s="33" t="s">
        <v>6</v>
      </c>
      <c r="E69" s="34" t="s">
        <v>119</v>
      </c>
      <c r="F69" s="34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</row>
    <row r="70" spans="1:24" ht="38.25">
      <c r="A70" s="30" t="s">
        <v>180</v>
      </c>
      <c r="B70" s="31" t="s">
        <v>179</v>
      </c>
      <c r="C70" s="37">
        <v>1897500</v>
      </c>
      <c r="D70" s="33" t="s">
        <v>6</v>
      </c>
      <c r="E70" s="34" t="s">
        <v>119</v>
      </c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</row>
    <row r="71" spans="1:24" ht="25.5">
      <c r="A71" s="30" t="s">
        <v>181</v>
      </c>
      <c r="B71" s="31" t="s">
        <v>182</v>
      </c>
      <c r="C71" s="37">
        <v>374969.23</v>
      </c>
      <c r="D71" s="33" t="s">
        <v>6</v>
      </c>
      <c r="E71" s="34" t="s">
        <v>183</v>
      </c>
      <c r="F71" s="34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</row>
    <row r="72" spans="1:24">
      <c r="A72" s="30" t="s">
        <v>184</v>
      </c>
      <c r="B72" s="31" t="s">
        <v>185</v>
      </c>
      <c r="C72" s="37">
        <v>335000</v>
      </c>
      <c r="D72" s="33" t="s">
        <v>6</v>
      </c>
      <c r="E72" s="34" t="s">
        <v>90</v>
      </c>
      <c r="F72" s="34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</row>
    <row r="73" spans="1:24">
      <c r="A73" s="30" t="s">
        <v>186</v>
      </c>
      <c r="B73" s="31" t="s">
        <v>187</v>
      </c>
      <c r="C73" s="37">
        <v>1600000</v>
      </c>
      <c r="D73" s="33" t="s">
        <v>6</v>
      </c>
      <c r="E73" s="34" t="s">
        <v>93</v>
      </c>
      <c r="F73" s="34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</row>
    <row r="74" spans="1:24">
      <c r="A74" s="30" t="s">
        <v>188</v>
      </c>
      <c r="B74" s="31" t="s">
        <v>189</v>
      </c>
      <c r="C74" s="37">
        <v>20000</v>
      </c>
      <c r="D74" s="33" t="s">
        <v>6</v>
      </c>
      <c r="E74" s="34" t="s">
        <v>136</v>
      </c>
      <c r="F74" s="34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</row>
    <row r="75" spans="1:24">
      <c r="A75" s="30" t="s">
        <v>190</v>
      </c>
      <c r="B75" s="31" t="s">
        <v>191</v>
      </c>
      <c r="C75" s="32">
        <v>950</v>
      </c>
      <c r="D75" s="33" t="s">
        <v>2</v>
      </c>
      <c r="E75" s="34" t="s">
        <v>192</v>
      </c>
      <c r="F75" s="34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</row>
    <row r="76" spans="1:24">
      <c r="A76" s="30" t="s">
        <v>193</v>
      </c>
      <c r="B76" s="31" t="s">
        <v>194</v>
      </c>
      <c r="C76" s="37">
        <v>162720</v>
      </c>
      <c r="D76" s="33" t="s">
        <v>6</v>
      </c>
      <c r="E76" s="34" t="s">
        <v>195</v>
      </c>
      <c r="F76" s="34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</row>
    <row r="77" spans="1:24">
      <c r="A77" s="30" t="s">
        <v>196</v>
      </c>
      <c r="B77" s="31" t="s">
        <v>197</v>
      </c>
      <c r="C77" s="37">
        <v>370000</v>
      </c>
      <c r="D77" s="33" t="s">
        <v>6</v>
      </c>
      <c r="E77" s="34" t="s">
        <v>147</v>
      </c>
      <c r="F77" s="34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</row>
    <row r="78" spans="1:24">
      <c r="A78" s="30" t="s">
        <v>198</v>
      </c>
      <c r="B78" s="31" t="s">
        <v>199</v>
      </c>
      <c r="C78" s="37">
        <v>114960</v>
      </c>
      <c r="D78" s="33" t="s">
        <v>6</v>
      </c>
      <c r="E78" s="34" t="s">
        <v>34</v>
      </c>
      <c r="F78" s="34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</row>
    <row r="79" spans="1:24" ht="25.5">
      <c r="A79" s="30" t="s">
        <v>200</v>
      </c>
      <c r="B79" s="38" t="s">
        <v>201</v>
      </c>
      <c r="C79" s="37">
        <v>2583000</v>
      </c>
      <c r="D79" s="33" t="s">
        <v>6</v>
      </c>
      <c r="E79" s="34" t="s">
        <v>202</v>
      </c>
      <c r="F79" s="34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>
      <c r="A80" s="30" t="s">
        <v>203</v>
      </c>
      <c r="B80" s="31" t="s">
        <v>108</v>
      </c>
      <c r="C80" s="37">
        <v>420000</v>
      </c>
      <c r="D80" s="33" t="s">
        <v>6</v>
      </c>
      <c r="E80" s="34" t="s">
        <v>25</v>
      </c>
      <c r="F80" s="34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</row>
    <row r="81" spans="1:24">
      <c r="A81" s="30" t="s">
        <v>204</v>
      </c>
      <c r="B81" s="31" t="s">
        <v>113</v>
      </c>
      <c r="C81" s="37">
        <v>171050</v>
      </c>
      <c r="D81" s="33" t="s">
        <v>6</v>
      </c>
      <c r="E81" s="34" t="s">
        <v>205</v>
      </c>
      <c r="F81" s="34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</row>
    <row r="82" spans="1:24">
      <c r="A82" s="30" t="s">
        <v>206</v>
      </c>
      <c r="B82" s="31" t="s">
        <v>207</v>
      </c>
      <c r="C82" s="37">
        <v>465000</v>
      </c>
      <c r="D82" s="33" t="s">
        <v>6</v>
      </c>
      <c r="E82" s="34" t="s">
        <v>208</v>
      </c>
      <c r="F82" s="34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</row>
    <row r="83" spans="1:24">
      <c r="A83" s="30" t="s">
        <v>209</v>
      </c>
      <c r="B83" s="31" t="s">
        <v>108</v>
      </c>
      <c r="C83" s="32">
        <v>873</v>
      </c>
      <c r="D83" s="33" t="s">
        <v>2</v>
      </c>
      <c r="E83" s="34" t="s">
        <v>16</v>
      </c>
      <c r="F83" s="34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</row>
    <row r="84" spans="1:24">
      <c r="A84" s="30" t="s">
        <v>210</v>
      </c>
      <c r="B84" s="31" t="s">
        <v>207</v>
      </c>
      <c r="C84" s="37">
        <v>100000</v>
      </c>
      <c r="D84" s="33" t="s">
        <v>6</v>
      </c>
      <c r="E84" s="34" t="s">
        <v>147</v>
      </c>
      <c r="F84" s="34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</row>
    <row r="85" spans="1:24">
      <c r="A85" s="30" t="s">
        <v>211</v>
      </c>
      <c r="B85" s="31" t="s">
        <v>212</v>
      </c>
      <c r="C85" s="37">
        <v>426000</v>
      </c>
      <c r="D85" s="33" t="s">
        <v>6</v>
      </c>
      <c r="E85" s="34" t="s">
        <v>111</v>
      </c>
      <c r="F85" s="34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</row>
    <row r="86" spans="1:24">
      <c r="A86" s="30" t="s">
        <v>213</v>
      </c>
      <c r="B86" s="31" t="s">
        <v>214</v>
      </c>
      <c r="C86" s="37">
        <v>271000</v>
      </c>
      <c r="D86" s="33" t="s">
        <v>6</v>
      </c>
      <c r="E86" s="34" t="s">
        <v>215</v>
      </c>
      <c r="F86" s="34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</row>
    <row r="87" spans="1:24">
      <c r="A87" s="30" t="s">
        <v>216</v>
      </c>
      <c r="B87" s="31" t="s">
        <v>108</v>
      </c>
      <c r="C87" s="32">
        <v>720</v>
      </c>
      <c r="D87" s="33" t="s">
        <v>2</v>
      </c>
      <c r="E87" s="34" t="s">
        <v>16</v>
      </c>
      <c r="F87" s="34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</row>
    <row r="88" spans="1:24">
      <c r="A88" s="30" t="s">
        <v>217</v>
      </c>
      <c r="B88" s="31" t="s">
        <v>218</v>
      </c>
      <c r="C88" s="32">
        <v>1600</v>
      </c>
      <c r="D88" s="33" t="s">
        <v>2</v>
      </c>
      <c r="E88" s="34" t="s">
        <v>22</v>
      </c>
      <c r="F88" s="34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</row>
    <row r="89" spans="1:24">
      <c r="A89" s="30" t="s">
        <v>219</v>
      </c>
      <c r="B89" s="31" t="s">
        <v>220</v>
      </c>
      <c r="C89" s="32">
        <v>756</v>
      </c>
      <c r="D89" s="33" t="s">
        <v>2</v>
      </c>
      <c r="E89" s="34" t="s">
        <v>221</v>
      </c>
      <c r="F89" s="34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</row>
    <row r="90" spans="1:24">
      <c r="A90" s="30" t="s">
        <v>222</v>
      </c>
      <c r="B90" s="31" t="s">
        <v>223</v>
      </c>
      <c r="C90" s="32">
        <v>9600</v>
      </c>
      <c r="D90" s="33" t="s">
        <v>2</v>
      </c>
      <c r="E90" s="34" t="s">
        <v>224</v>
      </c>
      <c r="F90" s="34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</row>
    <row r="91" spans="1:24">
      <c r="A91" s="30" t="s">
        <v>225</v>
      </c>
      <c r="B91" s="31" t="s">
        <v>226</v>
      </c>
      <c r="C91" s="32">
        <v>4800</v>
      </c>
      <c r="D91" s="33" t="s">
        <v>2</v>
      </c>
      <c r="E91" s="34" t="s">
        <v>224</v>
      </c>
      <c r="F91" s="34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</row>
    <row r="92" spans="1:24">
      <c r="A92" s="30" t="s">
        <v>227</v>
      </c>
      <c r="B92" s="31" t="s">
        <v>228</v>
      </c>
      <c r="C92" s="37">
        <v>720000</v>
      </c>
      <c r="D92" s="33" t="s">
        <v>6</v>
      </c>
      <c r="E92" s="34" t="s">
        <v>229</v>
      </c>
      <c r="F92" s="34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</row>
    <row r="93" spans="1:24">
      <c r="A93" s="30" t="s">
        <v>230</v>
      </c>
      <c r="B93" s="31" t="s">
        <v>231</v>
      </c>
      <c r="C93" s="37">
        <v>175000</v>
      </c>
      <c r="D93" s="33" t="s">
        <v>6</v>
      </c>
      <c r="E93" s="34" t="s">
        <v>208</v>
      </c>
      <c r="F93" s="34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</row>
    <row r="94" spans="1:24" ht="25.5">
      <c r="A94" s="30" t="s">
        <v>232</v>
      </c>
      <c r="B94" s="31" t="s">
        <v>233</v>
      </c>
      <c r="C94" s="37">
        <v>2571056</v>
      </c>
      <c r="D94" s="33" t="s">
        <v>6</v>
      </c>
      <c r="E94" s="34" t="s">
        <v>234</v>
      </c>
      <c r="F94" s="34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</row>
    <row r="95" spans="1:24" ht="25.5">
      <c r="A95" s="30" t="s">
        <v>235</v>
      </c>
      <c r="B95" s="31" t="s">
        <v>236</v>
      </c>
      <c r="C95" s="37">
        <v>792000</v>
      </c>
      <c r="D95" s="33" t="s">
        <v>6</v>
      </c>
      <c r="E95" s="34" t="s">
        <v>237</v>
      </c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</row>
    <row r="96" spans="1:24" ht="25.5">
      <c r="A96" s="30" t="s">
        <v>238</v>
      </c>
      <c r="B96" s="31" t="s">
        <v>239</v>
      </c>
      <c r="C96" s="37">
        <v>1760000</v>
      </c>
      <c r="D96" s="33" t="s">
        <v>6</v>
      </c>
      <c r="E96" s="34" t="s">
        <v>240</v>
      </c>
      <c r="F96" s="34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</row>
    <row r="97" spans="1:24" ht="25.5">
      <c r="A97" s="30" t="s">
        <v>241</v>
      </c>
      <c r="B97" s="31" t="s">
        <v>242</v>
      </c>
      <c r="C97" s="37">
        <v>1025700</v>
      </c>
      <c r="D97" s="33" t="s">
        <v>6</v>
      </c>
      <c r="E97" s="34" t="s">
        <v>243</v>
      </c>
      <c r="F97" s="34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</row>
    <row r="98" spans="1:24" ht="25.5">
      <c r="A98" s="30" t="s">
        <v>244</v>
      </c>
      <c r="B98" s="31" t="s">
        <v>245</v>
      </c>
      <c r="C98" s="37">
        <v>3200000</v>
      </c>
      <c r="D98" s="33" t="s">
        <v>6</v>
      </c>
      <c r="E98" s="34" t="s">
        <v>246</v>
      </c>
      <c r="F98" s="34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</row>
    <row r="99" spans="1:24" ht="25.5">
      <c r="A99" s="30" t="s">
        <v>247</v>
      </c>
      <c r="B99" s="31" t="s">
        <v>248</v>
      </c>
      <c r="C99" s="37">
        <v>1824000</v>
      </c>
      <c r="D99" s="33" t="s">
        <v>6</v>
      </c>
      <c r="E99" s="34" t="s">
        <v>70</v>
      </c>
      <c r="F99" s="34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</row>
    <row r="100" spans="1:24" ht="25.5">
      <c r="A100" s="30" t="s">
        <v>249</v>
      </c>
      <c r="B100" s="31" t="s">
        <v>250</v>
      </c>
      <c r="C100" s="37">
        <v>2420000</v>
      </c>
      <c r="D100" s="33" t="s">
        <v>6</v>
      </c>
      <c r="E100" s="34" t="s">
        <v>251</v>
      </c>
      <c r="F100" s="34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</row>
    <row r="101" spans="1:24" ht="25.5">
      <c r="A101" s="30" t="s">
        <v>252</v>
      </c>
      <c r="B101" s="31" t="s">
        <v>253</v>
      </c>
      <c r="C101" s="37">
        <v>2000000</v>
      </c>
      <c r="D101" s="33" t="s">
        <v>6</v>
      </c>
      <c r="E101" s="34" t="s">
        <v>254</v>
      </c>
      <c r="F101" s="34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</row>
    <row r="102" spans="1:24" ht="25.5">
      <c r="A102" s="30" t="s">
        <v>255</v>
      </c>
      <c r="B102" s="31" t="s">
        <v>256</v>
      </c>
      <c r="C102" s="37">
        <v>2000000</v>
      </c>
      <c r="D102" s="33" t="s">
        <v>6</v>
      </c>
      <c r="E102" s="34" t="s">
        <v>257</v>
      </c>
      <c r="F102" s="34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</row>
    <row r="103" spans="1:24" ht="25.5">
      <c r="A103" s="30" t="s">
        <v>258</v>
      </c>
      <c r="B103" s="31" t="s">
        <v>259</v>
      </c>
      <c r="C103" s="37">
        <v>2900000</v>
      </c>
      <c r="D103" s="33" t="s">
        <v>6</v>
      </c>
      <c r="E103" s="34" t="s">
        <v>246</v>
      </c>
      <c r="F103" s="34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</row>
    <row r="104" spans="1:24">
      <c r="A104" s="30" t="s">
        <v>260</v>
      </c>
      <c r="B104" s="31" t="s">
        <v>261</v>
      </c>
      <c r="C104" s="32">
        <v>11143.83</v>
      </c>
      <c r="D104" s="33" t="s">
        <v>2</v>
      </c>
      <c r="E104" s="34" t="s">
        <v>262</v>
      </c>
      <c r="F104" s="34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</row>
    <row r="105" spans="1:24">
      <c r="A105" s="30" t="s">
        <v>263</v>
      </c>
      <c r="B105" s="31" t="s">
        <v>264</v>
      </c>
      <c r="C105" s="32">
        <v>1011.89</v>
      </c>
      <c r="D105" s="33" t="s">
        <v>2</v>
      </c>
      <c r="E105" s="34" t="s">
        <v>262</v>
      </c>
      <c r="F105" s="34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</row>
    <row r="106" spans="1:24">
      <c r="A106" s="30" t="s">
        <v>265</v>
      </c>
      <c r="B106" s="31" t="s">
        <v>266</v>
      </c>
      <c r="C106" s="32">
        <v>8582.4599999999991</v>
      </c>
      <c r="D106" s="33" t="s">
        <v>2</v>
      </c>
      <c r="E106" s="34" t="s">
        <v>262</v>
      </c>
      <c r="F106" s="34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</row>
    <row r="107" spans="1:24" ht="25.5">
      <c r="A107" s="30" t="s">
        <v>267</v>
      </c>
      <c r="B107" s="31" t="s">
        <v>268</v>
      </c>
      <c r="C107" s="32">
        <v>5999.37</v>
      </c>
      <c r="D107" s="33" t="s">
        <v>2</v>
      </c>
      <c r="E107" s="34" t="s">
        <v>262</v>
      </c>
      <c r="F107" s="34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</row>
    <row r="108" spans="1:24" ht="25.5">
      <c r="A108" s="30" t="s">
        <v>269</v>
      </c>
      <c r="B108" s="31" t="s">
        <v>270</v>
      </c>
      <c r="C108" s="37">
        <v>8172000</v>
      </c>
      <c r="D108" s="33" t="s">
        <v>6</v>
      </c>
      <c r="E108" s="34" t="s">
        <v>183</v>
      </c>
      <c r="F108" s="34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</row>
    <row r="109" spans="1:24">
      <c r="A109" s="30" t="s">
        <v>271</v>
      </c>
      <c r="B109" s="31" t="s">
        <v>272</v>
      </c>
      <c r="C109" s="32">
        <v>100</v>
      </c>
      <c r="D109" s="33" t="s">
        <v>2</v>
      </c>
      <c r="E109" s="34" t="s">
        <v>273</v>
      </c>
      <c r="F109" s="34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</row>
    <row r="110" spans="1:24">
      <c r="A110" s="30" t="s">
        <v>274</v>
      </c>
      <c r="B110" s="31" t="s">
        <v>275</v>
      </c>
      <c r="C110" s="32">
        <v>755</v>
      </c>
      <c r="D110" s="33" t="s">
        <v>2</v>
      </c>
      <c r="E110" s="34" t="s">
        <v>221</v>
      </c>
      <c r="F110" s="34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</row>
    <row r="111" spans="1:24" ht="25.5">
      <c r="A111" s="30" t="s">
        <v>276</v>
      </c>
      <c r="B111" s="31" t="s">
        <v>277</v>
      </c>
      <c r="C111" s="37">
        <v>345000</v>
      </c>
      <c r="D111" s="33" t="s">
        <v>6</v>
      </c>
      <c r="E111" s="34" t="s">
        <v>278</v>
      </c>
      <c r="F111" s="34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</row>
    <row r="112" spans="1:24" ht="25.5">
      <c r="A112" s="30" t="s">
        <v>279</v>
      </c>
      <c r="B112" s="31" t="s">
        <v>280</v>
      </c>
      <c r="C112" s="37">
        <v>5700000</v>
      </c>
      <c r="D112" s="33" t="s">
        <v>6</v>
      </c>
      <c r="E112" s="34" t="s">
        <v>281</v>
      </c>
      <c r="F112" s="34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</row>
    <row r="113" spans="1:24" ht="25.5">
      <c r="A113" s="30" t="s">
        <v>282</v>
      </c>
      <c r="B113" s="31" t="s">
        <v>283</v>
      </c>
      <c r="C113" s="37">
        <v>285500</v>
      </c>
      <c r="D113" s="33" t="s">
        <v>6</v>
      </c>
      <c r="E113" s="34" t="s">
        <v>257</v>
      </c>
      <c r="F113" s="34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</row>
    <row r="114" spans="1:24" ht="25.5">
      <c r="A114" s="30" t="s">
        <v>284</v>
      </c>
      <c r="B114" s="31" t="s">
        <v>285</v>
      </c>
      <c r="C114" s="37">
        <v>2400000</v>
      </c>
      <c r="D114" s="33" t="s">
        <v>6</v>
      </c>
      <c r="E114" s="34" t="s">
        <v>257</v>
      </c>
      <c r="F114" s="34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</row>
    <row r="115" spans="1:24" ht="25.5">
      <c r="A115" s="30" t="s">
        <v>286</v>
      </c>
      <c r="B115" s="31" t="s">
        <v>287</v>
      </c>
      <c r="C115" s="37">
        <v>229650</v>
      </c>
      <c r="D115" s="33" t="s">
        <v>6</v>
      </c>
      <c r="E115" s="34" t="s">
        <v>288</v>
      </c>
      <c r="F115" s="34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</row>
    <row r="116" spans="1:24">
      <c r="A116" s="30" t="s">
        <v>289</v>
      </c>
      <c r="B116" s="31" t="s">
        <v>290</v>
      </c>
      <c r="C116" s="32">
        <v>4905</v>
      </c>
      <c r="D116" s="33" t="s">
        <v>2</v>
      </c>
      <c r="E116" s="34" t="s">
        <v>221</v>
      </c>
      <c r="F116" s="34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</row>
    <row r="117" spans="1:24">
      <c r="A117" s="30" t="s">
        <v>291</v>
      </c>
      <c r="B117" s="31" t="s">
        <v>292</v>
      </c>
      <c r="C117" s="37">
        <v>140000</v>
      </c>
      <c r="D117" s="33" t="s">
        <v>6</v>
      </c>
      <c r="E117" s="34" t="s">
        <v>293</v>
      </c>
      <c r="F117" s="34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</row>
    <row r="118" spans="1:24" ht="25.5">
      <c r="A118" s="30" t="s">
        <v>294</v>
      </c>
      <c r="B118" s="31" t="s">
        <v>295</v>
      </c>
      <c r="C118" s="37">
        <v>2903950</v>
      </c>
      <c r="D118" s="33" t="s">
        <v>6</v>
      </c>
      <c r="E118" s="34" t="s">
        <v>296</v>
      </c>
      <c r="F118" s="34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</row>
    <row r="119" spans="1:24">
      <c r="A119" s="30" t="s">
        <v>297</v>
      </c>
      <c r="B119" s="31" t="s">
        <v>298</v>
      </c>
      <c r="C119" s="32">
        <v>944</v>
      </c>
      <c r="D119" s="33" t="s">
        <v>2</v>
      </c>
      <c r="E119" s="34" t="s">
        <v>299</v>
      </c>
      <c r="F119" s="34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</row>
    <row r="120" spans="1:24">
      <c r="A120" s="30" t="s">
        <v>300</v>
      </c>
      <c r="B120" s="31" t="s">
        <v>113</v>
      </c>
      <c r="C120" s="37">
        <v>285000</v>
      </c>
      <c r="D120" s="33" t="s">
        <v>6</v>
      </c>
      <c r="E120" s="34" t="s">
        <v>215</v>
      </c>
      <c r="F120" s="34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</row>
    <row r="121" spans="1:24">
      <c r="A121" s="30" t="s">
        <v>301</v>
      </c>
      <c r="B121" s="31" t="s">
        <v>108</v>
      </c>
      <c r="C121" s="32">
        <v>265</v>
      </c>
      <c r="D121" s="33" t="s">
        <v>2</v>
      </c>
      <c r="E121" s="34" t="s">
        <v>302</v>
      </c>
      <c r="F121" s="34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</row>
    <row r="122" spans="1:24" ht="25.5">
      <c r="A122" s="30" t="s">
        <v>303</v>
      </c>
      <c r="B122" s="31" t="s">
        <v>304</v>
      </c>
      <c r="C122" s="37">
        <v>1800000</v>
      </c>
      <c r="D122" s="33" t="s">
        <v>6</v>
      </c>
      <c r="E122" s="34" t="s">
        <v>305</v>
      </c>
      <c r="F122" s="34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</row>
    <row r="123" spans="1:24" ht="25.5">
      <c r="A123" s="30" t="s">
        <v>306</v>
      </c>
      <c r="B123" s="31" t="s">
        <v>307</v>
      </c>
      <c r="C123" s="32">
        <v>2500</v>
      </c>
      <c r="D123" s="33" t="s">
        <v>2</v>
      </c>
      <c r="E123" s="34" t="s">
        <v>308</v>
      </c>
      <c r="F123" s="34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</row>
    <row r="124" spans="1:24" ht="25.5">
      <c r="A124" s="30" t="s">
        <v>309</v>
      </c>
      <c r="B124" s="31" t="s">
        <v>310</v>
      </c>
      <c r="C124" s="37">
        <v>2400000</v>
      </c>
      <c r="D124" s="33" t="s">
        <v>6</v>
      </c>
      <c r="E124" s="34" t="s">
        <v>311</v>
      </c>
      <c r="F124" s="34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</row>
    <row r="125" spans="1:24" ht="25.5">
      <c r="A125" s="30" t="s">
        <v>312</v>
      </c>
      <c r="B125" s="31" t="s">
        <v>313</v>
      </c>
      <c r="C125" s="37">
        <v>2000000</v>
      </c>
      <c r="D125" s="33" t="s">
        <v>6</v>
      </c>
      <c r="E125" s="34" t="s">
        <v>314</v>
      </c>
      <c r="F125" s="34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</row>
    <row r="126" spans="1:24" ht="25.5">
      <c r="A126" s="30" t="s">
        <v>315</v>
      </c>
      <c r="B126" s="31" t="s">
        <v>316</v>
      </c>
      <c r="C126" s="37">
        <v>1800000</v>
      </c>
      <c r="D126" s="33" t="s">
        <v>6</v>
      </c>
      <c r="E126" s="34" t="s">
        <v>317</v>
      </c>
      <c r="F126" s="34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</row>
    <row r="127" spans="1:24" ht="38.25">
      <c r="A127" s="30" t="s">
        <v>318</v>
      </c>
      <c r="B127" s="31" t="s">
        <v>319</v>
      </c>
      <c r="C127" s="37">
        <v>3080000</v>
      </c>
      <c r="D127" s="33" t="s">
        <v>6</v>
      </c>
      <c r="E127" s="34" t="s">
        <v>257</v>
      </c>
      <c r="F127" s="34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</row>
    <row r="128" spans="1:24">
      <c r="A128" s="30" t="s">
        <v>320</v>
      </c>
      <c r="B128" s="31" t="s">
        <v>321</v>
      </c>
      <c r="C128" s="32">
        <v>3600</v>
      </c>
      <c r="D128" s="33" t="s">
        <v>2</v>
      </c>
      <c r="E128" s="34" t="s">
        <v>322</v>
      </c>
      <c r="F128" s="34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</row>
    <row r="129" spans="1:24" ht="25.5">
      <c r="A129" s="30" t="s">
        <v>323</v>
      </c>
      <c r="B129" s="31" t="s">
        <v>324</v>
      </c>
      <c r="C129" s="37">
        <v>2722500</v>
      </c>
      <c r="D129" s="33" t="s">
        <v>6</v>
      </c>
      <c r="E129" s="34" t="s">
        <v>325</v>
      </c>
      <c r="F129" s="34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</row>
    <row r="130" spans="1:24">
      <c r="A130" s="30" t="s">
        <v>326</v>
      </c>
      <c r="B130" s="31" t="s">
        <v>327</v>
      </c>
      <c r="C130" s="37">
        <v>200000</v>
      </c>
      <c r="D130" s="33" t="s">
        <v>6</v>
      </c>
      <c r="E130" s="34" t="s">
        <v>13</v>
      </c>
      <c r="F130" s="34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</row>
    <row r="131" spans="1:24">
      <c r="A131" s="30" t="s">
        <v>328</v>
      </c>
      <c r="B131" s="31" t="s">
        <v>108</v>
      </c>
      <c r="C131" s="32">
        <v>1482</v>
      </c>
      <c r="D131" s="33" t="s">
        <v>2</v>
      </c>
      <c r="E131" s="34" t="s">
        <v>16</v>
      </c>
      <c r="F131" s="34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</row>
    <row r="132" spans="1:24" ht="38.25">
      <c r="A132" s="30" t="s">
        <v>329</v>
      </c>
      <c r="B132" s="31" t="s">
        <v>330</v>
      </c>
      <c r="C132" s="37">
        <v>3080000</v>
      </c>
      <c r="D132" s="33" t="s">
        <v>6</v>
      </c>
      <c r="E132" s="34" t="s">
        <v>257</v>
      </c>
      <c r="F132" s="34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</row>
    <row r="133" spans="1:24" ht="25.5">
      <c r="A133" s="30" t="s">
        <v>331</v>
      </c>
      <c r="B133" s="31" t="s">
        <v>332</v>
      </c>
      <c r="C133" s="37">
        <v>1584000</v>
      </c>
      <c r="D133" s="33" t="s">
        <v>6</v>
      </c>
      <c r="E133" s="34" t="s">
        <v>333</v>
      </c>
      <c r="F133" s="34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</row>
    <row r="134" spans="1:24" ht="25.5">
      <c r="A134" s="30" t="s">
        <v>334</v>
      </c>
      <c r="B134" s="31" t="s">
        <v>335</v>
      </c>
      <c r="C134" s="37">
        <v>693000</v>
      </c>
      <c r="D134" s="33" t="s">
        <v>6</v>
      </c>
      <c r="E134" s="34" t="s">
        <v>336</v>
      </c>
      <c r="F134" s="34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</row>
    <row r="135" spans="1:24">
      <c r="A135" s="30" t="s">
        <v>337</v>
      </c>
      <c r="B135" s="31" t="s">
        <v>338</v>
      </c>
      <c r="C135" s="32">
        <v>9600</v>
      </c>
      <c r="D135" s="33" t="s">
        <v>2</v>
      </c>
      <c r="E135" s="34" t="s">
        <v>31</v>
      </c>
      <c r="F135" s="34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</row>
    <row r="136" spans="1:24" ht="25.5">
      <c r="A136" s="30" t="s">
        <v>339</v>
      </c>
      <c r="B136" s="31" t="s">
        <v>340</v>
      </c>
      <c r="C136" s="32">
        <v>775.18</v>
      </c>
      <c r="D136" s="33" t="s">
        <v>2</v>
      </c>
      <c r="E136" s="34" t="s">
        <v>341</v>
      </c>
      <c r="F136" s="34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</row>
    <row r="137" spans="1:24" ht="25.5">
      <c r="A137" s="30" t="s">
        <v>342</v>
      </c>
      <c r="B137" s="31" t="s">
        <v>343</v>
      </c>
      <c r="C137" s="37">
        <v>784182.4</v>
      </c>
      <c r="D137" s="33" t="s">
        <v>6</v>
      </c>
      <c r="E137" s="34" t="s">
        <v>344</v>
      </c>
      <c r="F137" s="34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</row>
    <row r="138" spans="1:24" ht="25.5">
      <c r="A138" s="30" t="s">
        <v>342</v>
      </c>
      <c r="B138" s="31" t="s">
        <v>343</v>
      </c>
      <c r="C138" s="37">
        <v>120333</v>
      </c>
      <c r="D138" s="33" t="s">
        <v>6</v>
      </c>
      <c r="E138" s="34" t="s">
        <v>345</v>
      </c>
      <c r="F138" s="34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</row>
    <row r="139" spans="1:24">
      <c r="A139" s="30" t="s">
        <v>346</v>
      </c>
      <c r="B139" s="31" t="s">
        <v>347</v>
      </c>
      <c r="C139" s="37">
        <v>185000</v>
      </c>
      <c r="D139" s="33" t="s">
        <v>6</v>
      </c>
      <c r="E139" s="34" t="s">
        <v>122</v>
      </c>
      <c r="F139" s="34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</row>
    <row r="140" spans="1:24">
      <c r="A140" s="30" t="s">
        <v>348</v>
      </c>
      <c r="B140" s="31" t="s">
        <v>349</v>
      </c>
      <c r="C140" s="37">
        <v>1416720</v>
      </c>
      <c r="D140" s="33" t="s">
        <v>6</v>
      </c>
      <c r="E140" s="34" t="s">
        <v>162</v>
      </c>
      <c r="F140" s="3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</row>
    <row r="141" spans="1:24">
      <c r="A141" s="30" t="s">
        <v>348</v>
      </c>
      <c r="B141" s="31" t="s">
        <v>349</v>
      </c>
      <c r="C141" s="37">
        <v>2380000</v>
      </c>
      <c r="D141" s="33" t="s">
        <v>6</v>
      </c>
      <c r="E141" s="34" t="s">
        <v>350</v>
      </c>
      <c r="F141" s="34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</row>
    <row r="142" spans="1:24">
      <c r="A142" s="30" t="s">
        <v>351</v>
      </c>
      <c r="B142" s="31" t="s">
        <v>352</v>
      </c>
      <c r="C142" s="37">
        <v>1725000</v>
      </c>
      <c r="D142" s="33" t="s">
        <v>6</v>
      </c>
      <c r="E142" s="34" t="s">
        <v>215</v>
      </c>
      <c r="F142" s="34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</row>
    <row r="143" spans="1:24">
      <c r="A143" s="30" t="s">
        <v>353</v>
      </c>
      <c r="B143" s="31" t="s">
        <v>354</v>
      </c>
      <c r="C143" s="37">
        <v>285000</v>
      </c>
      <c r="D143" s="33" t="s">
        <v>6</v>
      </c>
      <c r="E143" s="34" t="s">
        <v>355</v>
      </c>
      <c r="F143" s="34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</row>
    <row r="144" spans="1:24">
      <c r="A144" s="30" t="s">
        <v>356</v>
      </c>
      <c r="B144" s="31" t="s">
        <v>357</v>
      </c>
      <c r="C144" s="32">
        <v>700</v>
      </c>
      <c r="D144" s="33" t="s">
        <v>2</v>
      </c>
      <c r="E144" s="34" t="s">
        <v>93</v>
      </c>
      <c r="F144" s="34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</row>
    <row r="145" spans="1:24">
      <c r="A145" s="30" t="s">
        <v>358</v>
      </c>
      <c r="B145" s="31" t="s">
        <v>359</v>
      </c>
      <c r="C145" s="32">
        <v>350</v>
      </c>
      <c r="D145" s="33" t="s">
        <v>2</v>
      </c>
      <c r="E145" s="34" t="s">
        <v>22</v>
      </c>
      <c r="F145" s="34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</row>
    <row r="146" spans="1:24">
      <c r="A146" s="30" t="s">
        <v>360</v>
      </c>
      <c r="B146" s="31" t="s">
        <v>361</v>
      </c>
      <c r="C146" s="37">
        <v>460000</v>
      </c>
      <c r="D146" s="33" t="s">
        <v>6</v>
      </c>
      <c r="E146" s="34" t="s">
        <v>90</v>
      </c>
      <c r="F146" s="34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</row>
    <row r="147" spans="1:24">
      <c r="A147" s="30" t="s">
        <v>362</v>
      </c>
      <c r="B147" s="31" t="s">
        <v>363</v>
      </c>
      <c r="C147" s="37">
        <v>399250</v>
      </c>
      <c r="D147" s="33" t="s">
        <v>6</v>
      </c>
      <c r="E147" s="34" t="s">
        <v>364</v>
      </c>
      <c r="F147" s="34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</row>
    <row r="148" spans="1:24" ht="38.25">
      <c r="A148" s="30" t="s">
        <v>365</v>
      </c>
      <c r="B148" s="38" t="s">
        <v>366</v>
      </c>
      <c r="C148" s="37">
        <v>1200000</v>
      </c>
      <c r="D148" s="33" t="s">
        <v>6</v>
      </c>
      <c r="E148" s="34" t="s">
        <v>367</v>
      </c>
      <c r="F148" s="34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</row>
    <row r="149" spans="1:24">
      <c r="A149" s="30" t="s">
        <v>368</v>
      </c>
      <c r="B149" s="31" t="s">
        <v>369</v>
      </c>
      <c r="C149" s="37">
        <v>205000</v>
      </c>
      <c r="D149" s="33" t="s">
        <v>6</v>
      </c>
      <c r="E149" s="34" t="s">
        <v>370</v>
      </c>
      <c r="F149" s="34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</row>
    <row r="150" spans="1:24">
      <c r="A150" s="30" t="s">
        <v>371</v>
      </c>
      <c r="B150" s="31" t="s">
        <v>372</v>
      </c>
      <c r="C150" s="32">
        <v>415</v>
      </c>
      <c r="D150" s="33" t="s">
        <v>2</v>
      </c>
      <c r="E150" s="34" t="s">
        <v>373</v>
      </c>
      <c r="F150" s="34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</row>
    <row r="151" spans="1:24" ht="25.5">
      <c r="A151" s="30" t="s">
        <v>374</v>
      </c>
      <c r="B151" s="31" t="s">
        <v>375</v>
      </c>
      <c r="C151" s="32">
        <v>530</v>
      </c>
      <c r="D151" s="33" t="s">
        <v>2</v>
      </c>
      <c r="E151" s="34" t="s">
        <v>302</v>
      </c>
      <c r="F151" s="34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</row>
    <row r="152" spans="1:24" ht="25.5">
      <c r="A152" s="30" t="s">
        <v>376</v>
      </c>
      <c r="B152" s="31" t="s">
        <v>377</v>
      </c>
      <c r="C152" s="37">
        <v>370000</v>
      </c>
      <c r="D152" s="33" t="s">
        <v>6</v>
      </c>
      <c r="E152" s="34" t="s">
        <v>90</v>
      </c>
      <c r="F152" s="34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</row>
    <row r="153" spans="1:24">
      <c r="A153" s="30" t="s">
        <v>378</v>
      </c>
      <c r="B153" s="31" t="s">
        <v>379</v>
      </c>
      <c r="C153" s="32">
        <v>480</v>
      </c>
      <c r="D153" s="33" t="s">
        <v>2</v>
      </c>
      <c r="E153" s="34" t="s">
        <v>380</v>
      </c>
      <c r="F153" s="34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</row>
    <row r="154" spans="1:24" ht="25.5">
      <c r="A154" s="30" t="s">
        <v>381</v>
      </c>
      <c r="B154" s="31" t="s">
        <v>382</v>
      </c>
      <c r="C154" s="32">
        <v>10200</v>
      </c>
      <c r="D154" s="33" t="s">
        <v>2</v>
      </c>
      <c r="E154" s="34" t="s">
        <v>158</v>
      </c>
      <c r="F154" s="34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</row>
    <row r="155" spans="1:24">
      <c r="A155" s="30" t="s">
        <v>383</v>
      </c>
      <c r="B155" s="31" t="s">
        <v>384</v>
      </c>
      <c r="C155" s="32">
        <v>10481.1</v>
      </c>
      <c r="D155" s="33" t="s">
        <v>2</v>
      </c>
      <c r="E155" s="34" t="s">
        <v>3</v>
      </c>
      <c r="F155" s="34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</row>
    <row r="156" spans="1:24">
      <c r="A156" s="30" t="s">
        <v>385</v>
      </c>
      <c r="B156" s="31" t="s">
        <v>386</v>
      </c>
      <c r="C156" s="37">
        <v>2557000</v>
      </c>
      <c r="D156" s="33" t="s">
        <v>6</v>
      </c>
      <c r="E156" s="34" t="s">
        <v>387</v>
      </c>
      <c r="F156" s="34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</row>
    <row r="157" spans="1:24">
      <c r="A157" s="30" t="s">
        <v>388</v>
      </c>
      <c r="B157" s="31" t="s">
        <v>1</v>
      </c>
      <c r="C157" s="32">
        <v>19582.57</v>
      </c>
      <c r="D157" s="33" t="s">
        <v>2</v>
      </c>
      <c r="E157" s="34" t="s">
        <v>125</v>
      </c>
      <c r="F157" s="34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</row>
    <row r="158" spans="1:24" ht="25.5">
      <c r="A158" s="30" t="s">
        <v>389</v>
      </c>
      <c r="B158" s="38" t="s">
        <v>390</v>
      </c>
      <c r="C158" s="37">
        <v>43000</v>
      </c>
      <c r="D158" s="33" t="s">
        <v>6</v>
      </c>
      <c r="E158" s="34" t="s">
        <v>391</v>
      </c>
      <c r="F158" s="34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</row>
    <row r="159" spans="1:24" ht="25.5">
      <c r="A159" s="30" t="s">
        <v>392</v>
      </c>
      <c r="B159" s="31" t="s">
        <v>393</v>
      </c>
      <c r="C159" s="37">
        <v>244300</v>
      </c>
      <c r="D159" s="33" t="s">
        <v>6</v>
      </c>
      <c r="E159" s="34" t="s">
        <v>278</v>
      </c>
      <c r="F159" s="34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</row>
    <row r="160" spans="1:24" ht="25.5">
      <c r="A160" s="30" t="s">
        <v>394</v>
      </c>
      <c r="B160" s="31" t="s">
        <v>395</v>
      </c>
      <c r="C160" s="37">
        <v>3000000</v>
      </c>
      <c r="D160" s="33" t="s">
        <v>6</v>
      </c>
      <c r="E160" s="34" t="s">
        <v>82</v>
      </c>
      <c r="F160" s="34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</row>
    <row r="161" spans="1:24" ht="25.5">
      <c r="A161" s="30" t="s">
        <v>396</v>
      </c>
      <c r="B161" s="31" t="s">
        <v>397</v>
      </c>
      <c r="C161" s="37">
        <v>6454011</v>
      </c>
      <c r="D161" s="33" t="s">
        <v>6</v>
      </c>
      <c r="E161" s="34" t="s">
        <v>398</v>
      </c>
      <c r="F161" s="34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</row>
    <row r="162" spans="1:24" ht="25.5">
      <c r="A162" s="30" t="s">
        <v>399</v>
      </c>
      <c r="B162" s="38" t="s">
        <v>400</v>
      </c>
      <c r="C162" s="32">
        <v>990</v>
      </c>
      <c r="D162" s="33" t="s">
        <v>2</v>
      </c>
      <c r="E162" s="34" t="s">
        <v>401</v>
      </c>
      <c r="F162" s="34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</row>
    <row r="163" spans="1:24">
      <c r="A163" s="30" t="s">
        <v>402</v>
      </c>
      <c r="B163" s="31" t="s">
        <v>403</v>
      </c>
      <c r="C163" s="37">
        <v>360000</v>
      </c>
      <c r="D163" s="33" t="s">
        <v>6</v>
      </c>
      <c r="E163" s="34" t="s">
        <v>355</v>
      </c>
      <c r="F163" s="34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</row>
    <row r="164" spans="1:24">
      <c r="A164" s="30" t="s">
        <v>404</v>
      </c>
      <c r="B164" s="31" t="s">
        <v>405</v>
      </c>
      <c r="C164" s="37">
        <v>95000</v>
      </c>
      <c r="D164" s="33" t="s">
        <v>6</v>
      </c>
      <c r="E164" s="34" t="s">
        <v>406</v>
      </c>
      <c r="F164" s="34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</row>
    <row r="165" spans="1:24" ht="25.5">
      <c r="A165" s="30" t="s">
        <v>407</v>
      </c>
      <c r="B165" s="31" t="s">
        <v>408</v>
      </c>
      <c r="C165" s="37">
        <v>10245000</v>
      </c>
      <c r="D165" s="33" t="s">
        <v>6</v>
      </c>
      <c r="E165" s="34" t="s">
        <v>409</v>
      </c>
      <c r="F165" s="34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</row>
    <row r="166" spans="1:24" ht="25.5">
      <c r="A166" s="30" t="s">
        <v>410</v>
      </c>
      <c r="B166" s="31" t="s">
        <v>411</v>
      </c>
      <c r="C166" s="32">
        <v>265</v>
      </c>
      <c r="D166" s="33" t="s">
        <v>2</v>
      </c>
      <c r="E166" s="34" t="s">
        <v>302</v>
      </c>
      <c r="F166" s="34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</row>
    <row r="167" spans="1:24">
      <c r="A167" s="30" t="s">
        <v>412</v>
      </c>
      <c r="B167" s="31" t="s">
        <v>413</v>
      </c>
      <c r="C167" s="32">
        <v>3600</v>
      </c>
      <c r="D167" s="33" t="s">
        <v>2</v>
      </c>
      <c r="E167" s="34" t="s">
        <v>414</v>
      </c>
      <c r="F167" s="34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</row>
    <row r="168" spans="1:24">
      <c r="A168" s="30" t="s">
        <v>415</v>
      </c>
      <c r="B168" s="31" t="s">
        <v>416</v>
      </c>
      <c r="C168" s="37">
        <v>85500</v>
      </c>
      <c r="D168" s="33" t="s">
        <v>6</v>
      </c>
      <c r="E168" s="34" t="s">
        <v>417</v>
      </c>
      <c r="F168" s="34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</row>
    <row r="169" spans="1:24">
      <c r="A169" s="30" t="s">
        <v>415</v>
      </c>
      <c r="B169" s="31" t="s">
        <v>416</v>
      </c>
      <c r="C169" s="37">
        <v>340000</v>
      </c>
      <c r="D169" s="33" t="s">
        <v>6</v>
      </c>
      <c r="E169" s="34" t="s">
        <v>161</v>
      </c>
      <c r="F169" s="34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</row>
    <row r="170" spans="1:24">
      <c r="A170" s="30" t="s">
        <v>415</v>
      </c>
      <c r="B170" s="31" t="s">
        <v>416</v>
      </c>
      <c r="C170" s="37">
        <v>26100</v>
      </c>
      <c r="D170" s="33" t="s">
        <v>6</v>
      </c>
      <c r="E170" s="34" t="s">
        <v>418</v>
      </c>
      <c r="F170" s="34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</row>
    <row r="171" spans="1:24">
      <c r="A171" s="30" t="s">
        <v>419</v>
      </c>
      <c r="B171" s="31" t="s">
        <v>420</v>
      </c>
      <c r="C171" s="32">
        <v>143.82</v>
      </c>
      <c r="D171" s="33" t="s">
        <v>2</v>
      </c>
      <c r="E171" s="34" t="s">
        <v>418</v>
      </c>
      <c r="F171" s="34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</row>
    <row r="172" spans="1:24" ht="25.5">
      <c r="A172" s="30" t="s">
        <v>421</v>
      </c>
      <c r="B172" s="31" t="s">
        <v>422</v>
      </c>
      <c r="C172" s="32">
        <v>6960</v>
      </c>
      <c r="D172" s="33" t="s">
        <v>2</v>
      </c>
      <c r="E172" s="34" t="s">
        <v>423</v>
      </c>
      <c r="F172" s="34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</row>
    <row r="173" spans="1:24">
      <c r="A173" s="30" t="s">
        <v>424</v>
      </c>
      <c r="B173" s="31" t="s">
        <v>425</v>
      </c>
      <c r="C173" s="32">
        <v>5467</v>
      </c>
      <c r="D173" s="33" t="s">
        <v>2</v>
      </c>
      <c r="E173" s="34" t="s">
        <v>414</v>
      </c>
      <c r="F173" s="34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</row>
    <row r="174" spans="1:24">
      <c r="A174" s="30" t="s">
        <v>426</v>
      </c>
      <c r="B174" s="31" t="s">
        <v>427</v>
      </c>
      <c r="C174" s="37">
        <v>180000</v>
      </c>
      <c r="D174" s="33" t="s">
        <v>6</v>
      </c>
      <c r="E174" s="34" t="s">
        <v>147</v>
      </c>
      <c r="F174" s="34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</row>
    <row r="175" spans="1:24" ht="25.5">
      <c r="A175" s="30" t="s">
        <v>428</v>
      </c>
      <c r="B175" s="31" t="s">
        <v>429</v>
      </c>
      <c r="C175" s="37">
        <v>50000</v>
      </c>
      <c r="D175" s="33" t="s">
        <v>6</v>
      </c>
      <c r="E175" s="34" t="s">
        <v>90</v>
      </c>
      <c r="F175" s="34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</row>
    <row r="176" spans="1:24" ht="25.5">
      <c r="A176" s="30" t="s">
        <v>430</v>
      </c>
      <c r="B176" s="31" t="s">
        <v>431</v>
      </c>
      <c r="C176" s="32">
        <v>1115</v>
      </c>
      <c r="D176" s="33" t="s">
        <v>2</v>
      </c>
      <c r="E176" s="34" t="s">
        <v>432</v>
      </c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</row>
    <row r="177" spans="1:24" ht="25.5">
      <c r="A177" s="30" t="s">
        <v>433</v>
      </c>
      <c r="B177" s="31" t="s">
        <v>434</v>
      </c>
      <c r="C177" s="37">
        <v>390000</v>
      </c>
      <c r="D177" s="33" t="s">
        <v>6</v>
      </c>
      <c r="E177" s="34" t="s">
        <v>435</v>
      </c>
      <c r="F177" s="34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</row>
    <row r="178" spans="1:24">
      <c r="A178" s="30" t="s">
        <v>436</v>
      </c>
      <c r="B178" s="31" t="s">
        <v>437</v>
      </c>
      <c r="C178" s="37">
        <v>315570</v>
      </c>
      <c r="D178" s="33" t="s">
        <v>6</v>
      </c>
      <c r="E178" s="34" t="s">
        <v>438</v>
      </c>
      <c r="F178" s="34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</row>
    <row r="179" spans="1:24">
      <c r="A179" s="30" t="s">
        <v>436</v>
      </c>
      <c r="B179" s="31" t="s">
        <v>437</v>
      </c>
      <c r="C179" s="32">
        <v>1480.5</v>
      </c>
      <c r="D179" s="33" t="s">
        <v>2</v>
      </c>
      <c r="E179" s="34" t="s">
        <v>439</v>
      </c>
      <c r="F179" s="34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</row>
    <row r="180" spans="1:24" ht="25.5">
      <c r="A180" s="30" t="s">
        <v>440</v>
      </c>
      <c r="B180" s="31" t="s">
        <v>441</v>
      </c>
      <c r="C180" s="37">
        <v>720000</v>
      </c>
      <c r="D180" s="33" t="s">
        <v>6</v>
      </c>
      <c r="E180" s="34" t="s">
        <v>76</v>
      </c>
      <c r="F180" s="34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</row>
    <row r="181" spans="1:24">
      <c r="A181" s="30" t="s">
        <v>442</v>
      </c>
      <c r="B181" s="31" t="s">
        <v>264</v>
      </c>
      <c r="C181" s="32">
        <v>1015.8</v>
      </c>
      <c r="D181" s="33" t="s">
        <v>2</v>
      </c>
      <c r="E181" s="34" t="s">
        <v>262</v>
      </c>
      <c r="F181" s="34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</row>
    <row r="182" spans="1:24" ht="25.5">
      <c r="A182" s="30" t="s">
        <v>443</v>
      </c>
      <c r="B182" s="31" t="s">
        <v>444</v>
      </c>
      <c r="C182" s="37">
        <v>733020.17</v>
      </c>
      <c r="D182" s="33" t="s">
        <v>6</v>
      </c>
      <c r="E182" s="34" t="s">
        <v>445</v>
      </c>
      <c r="F182" s="34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</row>
    <row r="183" spans="1:24">
      <c r="A183" s="30" t="s">
        <v>446</v>
      </c>
      <c r="B183" s="31" t="s">
        <v>447</v>
      </c>
      <c r="C183" s="32">
        <v>15214</v>
      </c>
      <c r="D183" s="33" t="s">
        <v>2</v>
      </c>
      <c r="E183" s="34" t="s">
        <v>10</v>
      </c>
      <c r="F183" s="34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</row>
    <row r="184" spans="1:24">
      <c r="A184" s="30" t="s">
        <v>448</v>
      </c>
      <c r="B184" s="31" t="s">
        <v>449</v>
      </c>
      <c r="C184" s="37">
        <v>48000000</v>
      </c>
      <c r="D184" s="33" t="s">
        <v>6</v>
      </c>
      <c r="E184" s="34" t="s">
        <v>450</v>
      </c>
      <c r="F184" s="34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</row>
    <row r="185" spans="1:24" ht="38.25">
      <c r="A185" s="30" t="s">
        <v>451</v>
      </c>
      <c r="B185" s="38" t="s">
        <v>452</v>
      </c>
      <c r="C185" s="32">
        <v>31500</v>
      </c>
      <c r="D185" s="33" t="s">
        <v>2</v>
      </c>
      <c r="E185" s="34" t="s">
        <v>453</v>
      </c>
      <c r="F185" s="34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</row>
    <row r="186" spans="1:24" ht="25.5">
      <c r="A186" s="30" t="s">
        <v>454</v>
      </c>
      <c r="B186" s="31" t="s">
        <v>455</v>
      </c>
      <c r="C186" s="37">
        <v>0</v>
      </c>
      <c r="D186" s="33" t="s">
        <v>456</v>
      </c>
      <c r="E186" s="34" t="s">
        <v>456</v>
      </c>
      <c r="F186" s="34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</row>
    <row r="187" spans="1:24">
      <c r="A187" s="30" t="s">
        <v>457</v>
      </c>
      <c r="B187" s="31" t="s">
        <v>458</v>
      </c>
      <c r="C187" s="37">
        <v>0</v>
      </c>
      <c r="D187" s="33" t="s">
        <v>456</v>
      </c>
      <c r="E187" s="34" t="s">
        <v>456</v>
      </c>
      <c r="F187" s="34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</row>
    <row r="188" spans="1:24">
      <c r="A188" s="30" t="s">
        <v>459</v>
      </c>
      <c r="B188" s="31" t="s">
        <v>101</v>
      </c>
      <c r="C188" s="37">
        <v>0</v>
      </c>
      <c r="D188" s="33" t="s">
        <v>456</v>
      </c>
      <c r="E188" s="34" t="s">
        <v>456</v>
      </c>
      <c r="F188" s="34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</row>
    <row r="189" spans="1:24">
      <c r="A189" s="30" t="s">
        <v>460</v>
      </c>
      <c r="B189" s="31" t="s">
        <v>461</v>
      </c>
      <c r="C189" s="37">
        <v>0</v>
      </c>
      <c r="D189" s="33" t="s">
        <v>456</v>
      </c>
      <c r="E189" s="34" t="s">
        <v>456</v>
      </c>
      <c r="F189" s="34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</row>
    <row r="190" spans="1:24">
      <c r="A190" s="30" t="s">
        <v>462</v>
      </c>
      <c r="B190" s="31" t="s">
        <v>463</v>
      </c>
      <c r="C190" s="37">
        <v>0</v>
      </c>
      <c r="D190" s="33" t="s">
        <v>456</v>
      </c>
      <c r="E190" s="34" t="s">
        <v>456</v>
      </c>
      <c r="F190" s="34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</row>
    <row r="191" spans="1:24">
      <c r="A191" s="30" t="s">
        <v>464</v>
      </c>
      <c r="B191" s="31" t="s">
        <v>465</v>
      </c>
      <c r="C191" s="37">
        <v>0</v>
      </c>
      <c r="D191" s="33" t="s">
        <v>456</v>
      </c>
      <c r="E191" s="34" t="s">
        <v>456</v>
      </c>
      <c r="F191" s="34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</row>
    <row r="192" spans="1:24">
      <c r="A192" s="30" t="s">
        <v>466</v>
      </c>
      <c r="B192" s="31" t="s">
        <v>467</v>
      </c>
      <c r="C192" s="37">
        <v>0</v>
      </c>
      <c r="D192" s="33" t="s">
        <v>456</v>
      </c>
      <c r="E192" s="34" t="s">
        <v>456</v>
      </c>
      <c r="F192" s="34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</row>
    <row r="193" spans="1:24">
      <c r="A193" s="30" t="s">
        <v>468</v>
      </c>
      <c r="B193" s="31" t="s">
        <v>469</v>
      </c>
      <c r="C193" s="37">
        <v>0</v>
      </c>
      <c r="D193" s="33" t="s">
        <v>456</v>
      </c>
      <c r="E193" s="34" t="s">
        <v>456</v>
      </c>
      <c r="F193" s="34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</row>
    <row r="194" spans="1:24">
      <c r="A194" s="30" t="s">
        <v>470</v>
      </c>
      <c r="B194" s="31" t="s">
        <v>471</v>
      </c>
      <c r="C194" s="37">
        <v>0</v>
      </c>
      <c r="D194" s="33" t="s">
        <v>456</v>
      </c>
      <c r="E194" s="34" t="s">
        <v>456</v>
      </c>
      <c r="F194" s="34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</row>
    <row r="195" spans="1:24" ht="25.5">
      <c r="A195" s="30" t="s">
        <v>472</v>
      </c>
      <c r="B195" s="31" t="s">
        <v>473</v>
      </c>
      <c r="C195" s="37">
        <v>0</v>
      </c>
      <c r="D195" s="33" t="s">
        <v>456</v>
      </c>
      <c r="E195" s="34" t="s">
        <v>456</v>
      </c>
      <c r="F195" s="34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</row>
    <row r="196" spans="1:24">
      <c r="A196" s="30" t="s">
        <v>474</v>
      </c>
      <c r="B196" s="31" t="s">
        <v>185</v>
      </c>
      <c r="C196" s="37">
        <v>0</v>
      </c>
      <c r="D196" s="33" t="s">
        <v>456</v>
      </c>
      <c r="E196" s="34" t="s">
        <v>456</v>
      </c>
      <c r="F196" s="34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</row>
    <row r="197" spans="1:24">
      <c r="A197" s="30" t="s">
        <v>475</v>
      </c>
      <c r="B197" s="31" t="s">
        <v>113</v>
      </c>
      <c r="C197" s="37">
        <v>0</v>
      </c>
      <c r="D197" s="33" t="s">
        <v>456</v>
      </c>
      <c r="E197" s="34" t="s">
        <v>456</v>
      </c>
      <c r="F197" s="34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</row>
    <row r="198" spans="1:24">
      <c r="A198" s="30" t="s">
        <v>476</v>
      </c>
      <c r="B198" s="31" t="s">
        <v>477</v>
      </c>
      <c r="C198" s="37">
        <v>0</v>
      </c>
      <c r="D198" s="33" t="s">
        <v>456</v>
      </c>
      <c r="E198" s="34" t="s">
        <v>456</v>
      </c>
      <c r="F198" s="34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</row>
    <row r="199" spans="1:24">
      <c r="A199" s="30" t="s">
        <v>478</v>
      </c>
      <c r="B199" s="31" t="s">
        <v>108</v>
      </c>
      <c r="C199" s="37">
        <v>0</v>
      </c>
      <c r="D199" s="33" t="s">
        <v>456</v>
      </c>
      <c r="E199" s="34" t="s">
        <v>456</v>
      </c>
      <c r="F199" s="34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</row>
    <row r="200" spans="1:24">
      <c r="A200" s="30" t="s">
        <v>479</v>
      </c>
      <c r="B200" s="31" t="s">
        <v>480</v>
      </c>
      <c r="C200" s="37">
        <v>0</v>
      </c>
      <c r="D200" s="33" t="s">
        <v>456</v>
      </c>
      <c r="E200" s="34" t="s">
        <v>456</v>
      </c>
      <c r="F200" s="34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</row>
    <row r="201" spans="1:24" ht="25.5">
      <c r="A201" s="30" t="s">
        <v>481</v>
      </c>
      <c r="B201" s="31" t="s">
        <v>482</v>
      </c>
      <c r="C201" s="37">
        <v>0</v>
      </c>
      <c r="D201" s="33" t="s">
        <v>456</v>
      </c>
      <c r="E201" s="34" t="s">
        <v>456</v>
      </c>
      <c r="F201" s="34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</row>
    <row r="202" spans="1:24">
      <c r="A202" s="30" t="s">
        <v>483</v>
      </c>
      <c r="B202" s="31" t="s">
        <v>172</v>
      </c>
      <c r="C202" s="37">
        <v>0</v>
      </c>
      <c r="D202" s="33" t="s">
        <v>456</v>
      </c>
      <c r="E202" s="34" t="s">
        <v>456</v>
      </c>
      <c r="F202" s="34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</row>
    <row r="203" spans="1:24" ht="25.5">
      <c r="A203" s="30" t="s">
        <v>484</v>
      </c>
      <c r="B203" s="31" t="s">
        <v>485</v>
      </c>
      <c r="C203" s="37">
        <v>0</v>
      </c>
      <c r="D203" s="33" t="s">
        <v>456</v>
      </c>
      <c r="E203" s="34" t="s">
        <v>456</v>
      </c>
      <c r="F203" s="34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</row>
    <row r="204" spans="1:24" ht="25.5">
      <c r="A204" s="30" t="s">
        <v>486</v>
      </c>
      <c r="B204" s="31" t="s">
        <v>270</v>
      </c>
      <c r="C204" s="37">
        <v>0</v>
      </c>
      <c r="D204" s="33" t="s">
        <v>456</v>
      </c>
      <c r="E204" s="34" t="s">
        <v>456</v>
      </c>
      <c r="F204" s="34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</row>
    <row r="205" spans="1:24">
      <c r="A205" s="30" t="s">
        <v>487</v>
      </c>
      <c r="B205" s="31" t="s">
        <v>488</v>
      </c>
      <c r="C205" s="37">
        <v>0</v>
      </c>
      <c r="D205" s="33" t="s">
        <v>456</v>
      </c>
      <c r="E205" s="34" t="s">
        <v>456</v>
      </c>
      <c r="F205" s="34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</row>
    <row r="206" spans="1:24">
      <c r="A206" s="30" t="s">
        <v>489</v>
      </c>
      <c r="B206" s="31" t="s">
        <v>292</v>
      </c>
      <c r="C206" s="37">
        <v>0</v>
      </c>
      <c r="D206" s="33" t="s">
        <v>456</v>
      </c>
      <c r="E206" s="34" t="s">
        <v>456</v>
      </c>
      <c r="F206" s="34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</row>
    <row r="207" spans="1:24">
      <c r="A207" s="30" t="s">
        <v>198</v>
      </c>
      <c r="B207" s="31" t="s">
        <v>199</v>
      </c>
      <c r="C207" s="37">
        <v>0</v>
      </c>
      <c r="D207" s="33" t="s">
        <v>456</v>
      </c>
      <c r="E207" s="34" t="s">
        <v>456</v>
      </c>
      <c r="F207" s="34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</row>
    <row r="208" spans="1:24">
      <c r="A208" s="30" t="s">
        <v>490</v>
      </c>
      <c r="B208" s="31" t="s">
        <v>480</v>
      </c>
      <c r="C208" s="37">
        <v>0</v>
      </c>
      <c r="D208" s="33" t="s">
        <v>456</v>
      </c>
      <c r="E208" s="34" t="s">
        <v>456</v>
      </c>
      <c r="F208" s="34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</row>
    <row r="209" spans="1:24" ht="25.5">
      <c r="A209" s="30" t="s">
        <v>491</v>
      </c>
      <c r="B209" s="31" t="s">
        <v>485</v>
      </c>
      <c r="C209" s="37">
        <v>0</v>
      </c>
      <c r="D209" s="33" t="s">
        <v>456</v>
      </c>
      <c r="E209" s="34" t="s">
        <v>456</v>
      </c>
      <c r="F209" s="34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</row>
    <row r="210" spans="1:24" ht="25.5">
      <c r="A210" s="30" t="s">
        <v>492</v>
      </c>
      <c r="B210" s="31" t="s">
        <v>280</v>
      </c>
      <c r="C210" s="37">
        <v>0</v>
      </c>
      <c r="D210" s="33" t="s">
        <v>456</v>
      </c>
      <c r="E210" s="34" t="s">
        <v>456</v>
      </c>
      <c r="F210" s="34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</row>
    <row r="211" spans="1:24" ht="25.5">
      <c r="A211" s="30" t="s">
        <v>493</v>
      </c>
      <c r="B211" s="31" t="s">
        <v>494</v>
      </c>
      <c r="C211" s="37">
        <v>0</v>
      </c>
      <c r="D211" s="33" t="s">
        <v>456</v>
      </c>
      <c r="E211" s="34" t="s">
        <v>456</v>
      </c>
      <c r="F211" s="34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</row>
    <row r="212" spans="1:24">
      <c r="A212" s="30" t="s">
        <v>495</v>
      </c>
      <c r="B212" s="31" t="s">
        <v>496</v>
      </c>
      <c r="C212" s="37">
        <v>0</v>
      </c>
      <c r="D212" s="33" t="s">
        <v>456</v>
      </c>
      <c r="E212" s="34" t="s">
        <v>456</v>
      </c>
      <c r="F212" s="34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</row>
    <row r="213" spans="1:24" ht="25.5">
      <c r="A213" s="30" t="s">
        <v>497</v>
      </c>
      <c r="B213" s="31" t="s">
        <v>335</v>
      </c>
      <c r="C213" s="37">
        <v>0</v>
      </c>
      <c r="D213" s="33" t="s">
        <v>456</v>
      </c>
      <c r="E213" s="34" t="s">
        <v>456</v>
      </c>
      <c r="F213" s="34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</row>
    <row r="214" spans="1:24" ht="25.5">
      <c r="A214" s="30" t="s">
        <v>498</v>
      </c>
      <c r="B214" s="31" t="s">
        <v>332</v>
      </c>
      <c r="C214" s="37">
        <v>0</v>
      </c>
      <c r="D214" s="33" t="s">
        <v>456</v>
      </c>
      <c r="E214" s="34" t="s">
        <v>456</v>
      </c>
      <c r="F214" s="34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</row>
    <row r="215" spans="1:24" ht="38.25">
      <c r="A215" s="30" t="s">
        <v>499</v>
      </c>
      <c r="B215" s="31" t="s">
        <v>330</v>
      </c>
      <c r="C215" s="37">
        <v>0</v>
      </c>
      <c r="D215" s="33" t="s">
        <v>456</v>
      </c>
      <c r="E215" s="34" t="s">
        <v>456</v>
      </c>
      <c r="F215" s="34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</row>
    <row r="216" spans="1:24">
      <c r="A216" s="30" t="s">
        <v>500</v>
      </c>
      <c r="B216" s="31" t="s">
        <v>501</v>
      </c>
      <c r="C216" s="37">
        <v>0</v>
      </c>
      <c r="D216" s="33" t="s">
        <v>456</v>
      </c>
      <c r="E216" s="34" t="s">
        <v>456</v>
      </c>
      <c r="F216" s="34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</row>
    <row r="217" spans="1:24">
      <c r="A217" s="30" t="s">
        <v>502</v>
      </c>
      <c r="B217" s="31" t="s">
        <v>503</v>
      </c>
      <c r="C217" s="37">
        <v>0</v>
      </c>
      <c r="D217" s="33" t="s">
        <v>456</v>
      </c>
      <c r="E217" s="34" t="s">
        <v>456</v>
      </c>
      <c r="F217" s="34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</row>
    <row r="218" spans="1:24">
      <c r="A218" s="30" t="s">
        <v>504</v>
      </c>
      <c r="B218" s="31" t="s">
        <v>505</v>
      </c>
      <c r="C218" s="37">
        <v>0</v>
      </c>
      <c r="D218" s="33" t="s">
        <v>456</v>
      </c>
      <c r="E218" s="34" t="s">
        <v>456</v>
      </c>
      <c r="F218" s="34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</row>
    <row r="219" spans="1:24">
      <c r="A219" s="30" t="s">
        <v>506</v>
      </c>
      <c r="B219" s="31" t="s">
        <v>507</v>
      </c>
      <c r="C219" s="37">
        <v>0</v>
      </c>
      <c r="D219" s="33" t="s">
        <v>456</v>
      </c>
      <c r="E219" s="34" t="s">
        <v>456</v>
      </c>
      <c r="F219" s="34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</row>
    <row r="220" spans="1:24" ht="25.5">
      <c r="A220" s="30" t="s">
        <v>508</v>
      </c>
      <c r="B220" s="31" t="s">
        <v>509</v>
      </c>
      <c r="C220" s="37">
        <v>0</v>
      </c>
      <c r="D220" s="33" t="s">
        <v>456</v>
      </c>
      <c r="E220" s="34" t="s">
        <v>456</v>
      </c>
      <c r="F220" s="34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</row>
    <row r="221" spans="1:24">
      <c r="A221" s="30" t="s">
        <v>415</v>
      </c>
      <c r="B221" s="31" t="s">
        <v>416</v>
      </c>
      <c r="C221" s="37">
        <v>0</v>
      </c>
      <c r="D221" s="33" t="s">
        <v>456</v>
      </c>
      <c r="E221" s="34" t="s">
        <v>456</v>
      </c>
      <c r="F221" s="34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</row>
    <row r="222" spans="1:24">
      <c r="A222" s="30" t="s">
        <v>510</v>
      </c>
      <c r="B222" s="31" t="s">
        <v>511</v>
      </c>
      <c r="C222" s="37">
        <v>0</v>
      </c>
      <c r="D222" s="33" t="s">
        <v>456</v>
      </c>
      <c r="E222" s="34" t="s">
        <v>456</v>
      </c>
      <c r="F222" s="34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</row>
    <row r="223" spans="1:24" ht="25.5">
      <c r="A223" s="30" t="s">
        <v>512</v>
      </c>
      <c r="B223" s="31" t="s">
        <v>324</v>
      </c>
      <c r="C223" s="37">
        <v>0</v>
      </c>
      <c r="D223" s="33" t="s">
        <v>456</v>
      </c>
      <c r="E223" s="34" t="s">
        <v>456</v>
      </c>
      <c r="F223" s="34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</row>
    <row r="224" spans="1:24">
      <c r="A224" s="30" t="s">
        <v>513</v>
      </c>
      <c r="B224" s="31" t="s">
        <v>514</v>
      </c>
      <c r="C224" s="37">
        <v>0</v>
      </c>
      <c r="D224" s="33" t="s">
        <v>456</v>
      </c>
      <c r="E224" s="34" t="s">
        <v>456</v>
      </c>
      <c r="F224" s="34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</row>
    <row r="225" spans="1:24" ht="25.5">
      <c r="A225" s="30" t="s">
        <v>515</v>
      </c>
      <c r="B225" s="38" t="s">
        <v>516</v>
      </c>
      <c r="C225" s="37">
        <v>0</v>
      </c>
      <c r="D225" s="33" t="s">
        <v>456</v>
      </c>
      <c r="E225" s="34" t="s">
        <v>456</v>
      </c>
      <c r="F225" s="34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</row>
    <row r="226" spans="1:24">
      <c r="A226" s="30" t="s">
        <v>517</v>
      </c>
      <c r="B226" s="38" t="s">
        <v>518</v>
      </c>
      <c r="C226" s="37">
        <v>0</v>
      </c>
      <c r="D226" s="33" t="s">
        <v>456</v>
      </c>
      <c r="E226" s="34" t="s">
        <v>456</v>
      </c>
      <c r="F226" s="34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</row>
    <row r="227" spans="1:24">
      <c r="A227" s="30" t="s">
        <v>519</v>
      </c>
      <c r="B227" s="38" t="s">
        <v>520</v>
      </c>
      <c r="C227" s="37">
        <v>0</v>
      </c>
      <c r="D227" s="33" t="s">
        <v>456</v>
      </c>
      <c r="E227" s="34" t="s">
        <v>456</v>
      </c>
      <c r="F227" s="34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</row>
    <row r="228" spans="1:24">
      <c r="A228" s="30" t="s">
        <v>521</v>
      </c>
      <c r="B228" s="31" t="s">
        <v>522</v>
      </c>
      <c r="C228" s="37">
        <v>0</v>
      </c>
      <c r="D228" s="33" t="s">
        <v>456</v>
      </c>
      <c r="E228" s="34" t="s">
        <v>456</v>
      </c>
      <c r="F228" s="34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</row>
    <row r="229" spans="1:24" ht="25.5">
      <c r="A229" s="30" t="s">
        <v>523</v>
      </c>
      <c r="B229" s="31" t="s">
        <v>524</v>
      </c>
      <c r="C229" s="37">
        <v>0</v>
      </c>
      <c r="D229" s="33" t="s">
        <v>456</v>
      </c>
      <c r="E229" s="34" t="s">
        <v>456</v>
      </c>
      <c r="F229" s="34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</row>
    <row r="230" spans="1:24">
      <c r="A230" s="30" t="s">
        <v>525</v>
      </c>
      <c r="B230" s="31" t="s">
        <v>526</v>
      </c>
      <c r="C230" s="37">
        <v>0</v>
      </c>
      <c r="D230" s="33" t="s">
        <v>456</v>
      </c>
      <c r="E230" s="34" t="s">
        <v>456</v>
      </c>
      <c r="F230" s="34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</row>
    <row r="231" spans="1:24" ht="25.5">
      <c r="A231" s="30" t="s">
        <v>527</v>
      </c>
      <c r="B231" s="31" t="s">
        <v>528</v>
      </c>
      <c r="C231" s="37">
        <v>0</v>
      </c>
      <c r="D231" s="33" t="s">
        <v>456</v>
      </c>
      <c r="E231" s="34" t="s">
        <v>456</v>
      </c>
      <c r="F231" s="34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</row>
    <row r="232" spans="1:24">
      <c r="A232" s="30" t="s">
        <v>529</v>
      </c>
      <c r="B232" s="31" t="s">
        <v>530</v>
      </c>
      <c r="C232" s="37">
        <v>0</v>
      </c>
      <c r="D232" s="33" t="s">
        <v>456</v>
      </c>
      <c r="E232" s="34" t="s">
        <v>456</v>
      </c>
      <c r="F232" s="34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</row>
    <row r="233" spans="1:24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</row>
    <row r="234" spans="1:24" ht="15.75" customHeight="1">
      <c r="A234" s="27" t="s">
        <v>547</v>
      </c>
      <c r="B234" s="27"/>
      <c r="C234" s="27"/>
      <c r="D234" s="27"/>
      <c r="E234" s="27"/>
      <c r="F234" s="27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</row>
    <row r="235" spans="1:24" ht="15.75" customHeight="1">
      <c r="A235" s="27"/>
      <c r="B235" s="27"/>
      <c r="C235" s="27"/>
      <c r="D235" s="27"/>
      <c r="E235" s="27"/>
      <c r="F235" s="27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</row>
    <row r="236" spans="1:24" ht="15.75" customHeight="1">
      <c r="A236" s="27"/>
      <c r="B236" s="27"/>
      <c r="C236" s="27"/>
      <c r="D236" s="27"/>
      <c r="E236" s="27"/>
      <c r="F236" s="27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</row>
    <row r="237" spans="1:24">
      <c r="A237" s="39"/>
      <c r="B237" s="39"/>
      <c r="C237" s="40" t="s">
        <v>541</v>
      </c>
      <c r="D237" s="41"/>
      <c r="E237" s="41"/>
      <c r="F237" s="42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</row>
    <row r="238" spans="1:24" ht="30">
      <c r="A238" s="43" t="s">
        <v>531</v>
      </c>
      <c r="B238" s="44" t="s">
        <v>535</v>
      </c>
      <c r="C238" s="45" t="s">
        <v>536</v>
      </c>
      <c r="D238" s="45" t="s">
        <v>537</v>
      </c>
      <c r="E238" s="45" t="s">
        <v>538</v>
      </c>
      <c r="F238" s="45" t="s">
        <v>539</v>
      </c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</row>
    <row r="239" spans="1:24">
      <c r="A239" s="46" t="s">
        <v>532</v>
      </c>
      <c r="B239" s="46">
        <v>222</v>
      </c>
      <c r="C239" s="47">
        <v>181</v>
      </c>
      <c r="D239" s="47">
        <v>37</v>
      </c>
      <c r="E239" s="47">
        <v>4</v>
      </c>
      <c r="F239" s="47">
        <v>0</v>
      </c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</row>
    <row r="240" spans="1:24">
      <c r="A240" s="46" t="s">
        <v>534</v>
      </c>
      <c r="B240" s="46">
        <v>7</v>
      </c>
      <c r="C240" s="47">
        <v>3</v>
      </c>
      <c r="D240" s="47">
        <v>0</v>
      </c>
      <c r="E240" s="47">
        <v>3</v>
      </c>
      <c r="F240" s="47">
        <v>1</v>
      </c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</row>
    <row r="241" spans="1:24">
      <c r="A241" s="46" t="s">
        <v>533</v>
      </c>
      <c r="B241" s="46">
        <v>2</v>
      </c>
      <c r="C241" s="47">
        <v>0</v>
      </c>
      <c r="D241" s="47">
        <v>0</v>
      </c>
      <c r="E241" s="47">
        <v>2</v>
      </c>
      <c r="F241" s="47">
        <v>0</v>
      </c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</row>
    <row r="242" spans="1:24" s="49" customFormat="1">
      <c r="A242" s="48" t="s">
        <v>540</v>
      </c>
      <c r="B242" s="48">
        <f>SUBTOTAL(109,B239:B241)</f>
        <v>231</v>
      </c>
      <c r="C242" s="48">
        <f>SUBTOTAL(109,C239:C241)</f>
        <v>184</v>
      </c>
      <c r="D242" s="48">
        <f>SUBTOTAL(109,D239:D241)</f>
        <v>37</v>
      </c>
      <c r="E242" s="48">
        <f>SUBTOTAL(109,E239:E241)</f>
        <v>9</v>
      </c>
      <c r="F242" s="48">
        <f>SUBTOTAL(109,F239:F241)</f>
        <v>1</v>
      </c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</row>
    <row r="243" spans="1:24" s="35" customFormat="1"/>
    <row r="244" spans="1:24" s="35" customFormat="1"/>
    <row r="245" spans="1:24" s="35" customFormat="1"/>
    <row r="246" spans="1:24" s="35" customFormat="1"/>
    <row r="247" spans="1:24" s="35" customFormat="1"/>
    <row r="248" spans="1:24" s="35" customFormat="1"/>
    <row r="249" spans="1:24" s="35" customFormat="1"/>
    <row r="250" spans="1:24" s="35" customFormat="1"/>
    <row r="251" spans="1:24" s="35" customFormat="1"/>
    <row r="252" spans="1:24" s="35" customFormat="1"/>
    <row r="253" spans="1:24" s="35" customFormat="1"/>
    <row r="254" spans="1:24" s="35" customFormat="1"/>
    <row r="255" spans="1:24" s="35" customFormat="1"/>
    <row r="256" spans="1:24" s="35" customFormat="1"/>
    <row r="257" s="35" customFormat="1"/>
    <row r="258" s="35" customFormat="1"/>
    <row r="259" s="35" customFormat="1"/>
    <row r="260" s="35" customFormat="1"/>
    <row r="261" s="35" customFormat="1"/>
    <row r="262" s="35" customFormat="1"/>
    <row r="263" s="35" customFormat="1"/>
    <row r="264" s="35" customFormat="1"/>
    <row r="265" s="35" customFormat="1"/>
    <row r="266" s="35" customFormat="1"/>
    <row r="267" s="35" customFormat="1"/>
    <row r="268" s="35" customFormat="1"/>
    <row r="269" s="35" customFormat="1"/>
    <row r="270" s="35" customFormat="1"/>
    <row r="271" s="35" customFormat="1"/>
    <row r="272" s="35" customFormat="1"/>
    <row r="273" s="35" customFormat="1"/>
    <row r="274" s="35" customFormat="1"/>
    <row r="275" s="35" customFormat="1"/>
    <row r="276" s="35" customFormat="1"/>
    <row r="277" s="35" customFormat="1"/>
    <row r="278" s="35" customFormat="1"/>
    <row r="279" s="35" customFormat="1"/>
    <row r="280" s="35" customFormat="1"/>
    <row r="281" s="35" customFormat="1"/>
    <row r="282" s="35" customFormat="1"/>
    <row r="283" s="35" customFormat="1"/>
    <row r="284" s="35" customFormat="1"/>
    <row r="285" s="35" customFormat="1"/>
    <row r="286" s="35" customFormat="1"/>
    <row r="287" s="35" customFormat="1"/>
    <row r="288" s="35" customFormat="1"/>
    <row r="289" s="35" customFormat="1"/>
    <row r="290" s="35" customFormat="1"/>
    <row r="291" s="35" customFormat="1"/>
    <row r="292" s="35" customFormat="1"/>
    <row r="293" s="35" customFormat="1"/>
    <row r="294" s="35" customFormat="1"/>
    <row r="295" s="35" customFormat="1"/>
    <row r="296" s="35" customFormat="1"/>
    <row r="297" s="35" customFormat="1"/>
    <row r="298" s="35" customFormat="1"/>
    <row r="299" s="35" customFormat="1"/>
    <row r="300" s="35" customFormat="1"/>
    <row r="301" s="35" customFormat="1"/>
    <row r="302" s="35" customFormat="1"/>
    <row r="303" s="35" customFormat="1"/>
    <row r="304" s="35" customFormat="1"/>
    <row r="305" s="35" customFormat="1"/>
    <row r="306" s="35" customFormat="1"/>
    <row r="307" s="35" customFormat="1"/>
    <row r="308" s="35" customFormat="1"/>
    <row r="309" s="35" customFormat="1"/>
    <row r="310" s="35" customFormat="1"/>
    <row r="311" s="35" customFormat="1"/>
    <row r="312" s="35" customFormat="1"/>
    <row r="313" s="35" customFormat="1"/>
    <row r="314" s="35" customFormat="1"/>
    <row r="315" s="35" customFormat="1"/>
    <row r="316" s="35" customFormat="1"/>
    <row r="317" s="35" customFormat="1"/>
    <row r="318" s="35" customFormat="1"/>
    <row r="319" s="35" customFormat="1"/>
    <row r="320" s="35" customFormat="1"/>
    <row r="321" s="35" customFormat="1"/>
    <row r="322" s="35" customFormat="1"/>
    <row r="323" s="35" customFormat="1"/>
    <row r="324" s="35" customFormat="1"/>
    <row r="325" s="35" customFormat="1"/>
    <row r="326" s="35" customFormat="1"/>
    <row r="327" s="35" customFormat="1"/>
    <row r="328" s="35" customFormat="1"/>
    <row r="329" s="35" customFormat="1"/>
    <row r="330" s="35" customFormat="1"/>
    <row r="331" s="35" customFormat="1"/>
    <row r="332" s="35" customFormat="1"/>
    <row r="333" s="35" customFormat="1"/>
    <row r="334" s="35" customFormat="1"/>
    <row r="335" s="35" customFormat="1"/>
    <row r="336" s="35" customFormat="1"/>
    <row r="337" s="35" customFormat="1"/>
    <row r="338" s="35" customFormat="1"/>
    <row r="339" s="35" customFormat="1"/>
    <row r="340" s="35" customFormat="1"/>
    <row r="341" s="35" customFormat="1"/>
    <row r="342" s="35" customFormat="1"/>
    <row r="343" s="35" customFormat="1"/>
    <row r="344" s="35" customFormat="1"/>
    <row r="345" s="35" customFormat="1"/>
    <row r="346" s="35" customFormat="1"/>
    <row r="347" s="35" customFormat="1"/>
    <row r="348" s="35" customFormat="1"/>
    <row r="349" s="35" customFormat="1"/>
    <row r="350" s="35" customFormat="1"/>
    <row r="351" s="35" customFormat="1"/>
    <row r="352" s="35" customFormat="1"/>
    <row r="353" s="35" customFormat="1"/>
    <row r="354" s="35" customFormat="1"/>
    <row r="355" s="35" customFormat="1"/>
    <row r="356" s="35" customFormat="1"/>
    <row r="357" s="35" customFormat="1"/>
    <row r="358" s="35" customFormat="1"/>
    <row r="359" s="35" customFormat="1"/>
    <row r="360" s="35" customFormat="1"/>
    <row r="361" s="35" customFormat="1"/>
    <row r="362" s="35" customFormat="1"/>
    <row r="363" s="35" customFormat="1"/>
    <row r="364" s="35" customFormat="1"/>
    <row r="365" s="35" customFormat="1"/>
    <row r="366" s="35" customFormat="1"/>
    <row r="367" s="35" customFormat="1"/>
    <row r="368" s="35" customFormat="1"/>
    <row r="369" s="35" customFormat="1"/>
    <row r="370" s="35" customFormat="1"/>
    <row r="371" s="35" customFormat="1"/>
    <row r="372" s="35" customFormat="1"/>
    <row r="373" s="35" customFormat="1"/>
    <row r="374" s="35" customFormat="1"/>
    <row r="375" s="35" customFormat="1"/>
    <row r="376" s="35" customFormat="1"/>
    <row r="377" s="35" customFormat="1"/>
    <row r="378" s="35" customFormat="1"/>
    <row r="379" s="35" customFormat="1"/>
    <row r="380" s="35" customFormat="1"/>
    <row r="381" s="35" customFormat="1"/>
    <row r="382" s="35" customFormat="1"/>
    <row r="383" s="35" customFormat="1"/>
    <row r="384" s="35" customFormat="1"/>
    <row r="385" s="35" customFormat="1"/>
    <row r="386" s="35" customFormat="1"/>
    <row r="387" s="35" customFormat="1"/>
    <row r="388" s="35" customFormat="1"/>
    <row r="389" s="35" customFormat="1"/>
    <row r="390" s="35" customFormat="1"/>
    <row r="391" s="35" customFormat="1"/>
    <row r="392" s="35" customFormat="1"/>
    <row r="393" s="35" customFormat="1"/>
    <row r="394" s="35" customFormat="1"/>
    <row r="395" s="35" customFormat="1"/>
    <row r="396" s="35" customFormat="1"/>
    <row r="397" s="35" customFormat="1"/>
    <row r="398" s="35" customFormat="1"/>
    <row r="399" s="35" customFormat="1"/>
    <row r="400" s="35" customFormat="1"/>
    <row r="401" s="35" customFormat="1"/>
    <row r="402" s="35" customFormat="1"/>
    <row r="403" s="35" customFormat="1"/>
    <row r="404" s="35" customFormat="1"/>
    <row r="405" s="35" customFormat="1"/>
    <row r="406" s="35" customFormat="1"/>
    <row r="407" s="35" customFormat="1"/>
    <row r="408" s="35" customFormat="1"/>
    <row r="409" s="35" customFormat="1"/>
    <row r="410" s="35" customFormat="1"/>
    <row r="411" s="35" customFormat="1"/>
    <row r="412" s="35" customFormat="1"/>
    <row r="413" s="35" customFormat="1"/>
    <row r="414" s="35" customFormat="1"/>
    <row r="415" s="35" customFormat="1"/>
    <row r="416" s="35" customFormat="1"/>
    <row r="417" s="35" customFormat="1"/>
    <row r="418" s="35" customFormat="1"/>
    <row r="419" s="35" customFormat="1"/>
    <row r="420" s="35" customFormat="1"/>
    <row r="421" s="35" customFormat="1"/>
    <row r="422" s="35" customFormat="1"/>
    <row r="423" s="35" customFormat="1"/>
    <row r="424" s="35" customFormat="1"/>
    <row r="425" s="35" customFormat="1"/>
    <row r="426" s="35" customFormat="1"/>
    <row r="427" s="35" customFormat="1"/>
    <row r="428" s="35" customFormat="1"/>
    <row r="429" s="35" customFormat="1"/>
    <row r="430" s="35" customFormat="1"/>
    <row r="431" s="35" customFormat="1"/>
    <row r="432" s="35" customFormat="1"/>
    <row r="433" s="35" customFormat="1"/>
    <row r="434" s="35" customFormat="1"/>
    <row r="435" s="35" customFormat="1"/>
    <row r="436" s="35" customFormat="1"/>
    <row r="437" s="35" customFormat="1"/>
    <row r="438" s="35" customFormat="1"/>
    <row r="439" s="35" customFormat="1"/>
    <row r="440" s="35" customFormat="1"/>
    <row r="441" s="35" customFormat="1"/>
    <row r="442" s="35" customFormat="1"/>
    <row r="443" s="35" customFormat="1"/>
    <row r="444" s="35" customFormat="1"/>
    <row r="445" s="35" customFormat="1"/>
    <row r="446" s="35" customFormat="1"/>
    <row r="447" s="35" customFormat="1"/>
    <row r="448" s="35" customFormat="1"/>
    <row r="449" s="35" customFormat="1"/>
    <row r="450" s="35" customFormat="1"/>
    <row r="451" s="35" customFormat="1"/>
    <row r="452" s="35" customFormat="1"/>
    <row r="453" s="35" customFormat="1"/>
    <row r="454" s="35" customFormat="1"/>
    <row r="455" s="35" customFormat="1"/>
    <row r="456" s="35" customFormat="1"/>
    <row r="457" s="35" customFormat="1"/>
    <row r="458" s="35" customFormat="1"/>
    <row r="459" s="35" customFormat="1"/>
    <row r="460" s="35" customFormat="1"/>
    <row r="461" s="35" customFormat="1"/>
    <row r="462" s="35" customFormat="1"/>
    <row r="463" s="35" customFormat="1"/>
    <row r="464" s="35" customFormat="1"/>
    <row r="465" s="35" customFormat="1"/>
    <row r="466" s="35" customFormat="1"/>
    <row r="467" s="35" customFormat="1"/>
    <row r="468" s="35" customFormat="1"/>
    <row r="469" s="35" customFormat="1"/>
    <row r="470" s="35" customFormat="1"/>
    <row r="471" s="35" customFormat="1"/>
    <row r="472" s="35" customFormat="1"/>
    <row r="473" s="35" customFormat="1"/>
    <row r="474" s="35" customFormat="1"/>
    <row r="475" s="35" customFormat="1"/>
    <row r="476" s="35" customFormat="1"/>
    <row r="477" s="35" customFormat="1"/>
    <row r="478" s="35" customFormat="1"/>
    <row r="479" s="35" customFormat="1"/>
    <row r="480" s="35" customFormat="1"/>
    <row r="481" s="35" customFormat="1"/>
    <row r="482" s="35" customFormat="1"/>
    <row r="483" s="35" customFormat="1"/>
    <row r="484" s="35" customFormat="1"/>
    <row r="485" s="35" customFormat="1"/>
    <row r="486" s="35" customFormat="1"/>
    <row r="487" s="35" customFormat="1"/>
    <row r="488" s="35" customFormat="1"/>
    <row r="489" s="35" customFormat="1"/>
    <row r="490" s="35" customFormat="1"/>
    <row r="491" s="35" customFormat="1"/>
    <row r="492" s="35" customFormat="1"/>
    <row r="493" s="35" customFormat="1"/>
    <row r="494" s="35" customFormat="1"/>
    <row r="495" s="35" customFormat="1"/>
    <row r="496" s="35" customFormat="1"/>
    <row r="497" s="35" customFormat="1"/>
    <row r="498" s="35" customFormat="1"/>
    <row r="499" s="35" customFormat="1"/>
    <row r="500" s="35" customFormat="1"/>
    <row r="501" s="35" customFormat="1"/>
    <row r="502" s="35" customFormat="1"/>
    <row r="503" s="35" customFormat="1"/>
    <row r="504" s="35" customFormat="1"/>
    <row r="505" s="35" customFormat="1"/>
    <row r="506" s="35" customFormat="1"/>
    <row r="507" s="35" customFormat="1"/>
    <row r="508" s="35" customFormat="1"/>
    <row r="509" s="35" customFormat="1"/>
    <row r="510" s="35" customFormat="1"/>
    <row r="511" s="35" customFormat="1"/>
    <row r="512" s="35" customFormat="1"/>
    <row r="513" s="35" customFormat="1"/>
    <row r="514" s="35" customFormat="1"/>
    <row r="515" s="35" customFormat="1"/>
    <row r="516" s="35" customFormat="1"/>
    <row r="517" s="35" customFormat="1"/>
    <row r="518" s="35" customFormat="1"/>
    <row r="519" s="35" customFormat="1"/>
    <row r="520" s="35" customFormat="1"/>
    <row r="521" s="35" customFormat="1"/>
    <row r="522" s="35" customFormat="1"/>
    <row r="523" s="35" customFormat="1"/>
    <row r="524" s="35" customFormat="1"/>
    <row r="525" s="35" customFormat="1"/>
    <row r="526" s="35" customFormat="1"/>
    <row r="527" s="35" customFormat="1"/>
    <row r="528" s="35" customFormat="1"/>
    <row r="529" s="35" customFormat="1"/>
    <row r="530" s="35" customFormat="1"/>
    <row r="531" s="35" customFormat="1"/>
    <row r="532" s="35" customFormat="1"/>
    <row r="533" s="35" customFormat="1"/>
    <row r="534" s="35" customFormat="1"/>
    <row r="535" s="35" customFormat="1"/>
    <row r="536" s="35" customFormat="1"/>
    <row r="537" s="35" customFormat="1"/>
    <row r="538" s="35" customFormat="1"/>
    <row r="539" s="35" customFormat="1"/>
    <row r="540" s="35" customFormat="1"/>
    <row r="541" s="35" customFormat="1"/>
    <row r="542" s="35" customFormat="1"/>
    <row r="543" s="35" customFormat="1"/>
    <row r="544" s="35" customFormat="1"/>
    <row r="545" s="35" customFormat="1"/>
    <row r="546" s="35" customFormat="1"/>
    <row r="547" s="35" customFormat="1"/>
    <row r="548" s="35" customFormat="1"/>
    <row r="549" s="35" customFormat="1"/>
    <row r="550" s="35" customFormat="1"/>
    <row r="551" s="35" customFormat="1"/>
    <row r="552" s="35" customFormat="1"/>
    <row r="553" s="35" customFormat="1"/>
    <row r="554" s="35" customFormat="1"/>
    <row r="555" s="35" customFormat="1"/>
    <row r="556" s="35" customFormat="1"/>
    <row r="557" s="35" customFormat="1"/>
    <row r="558" s="35" customFormat="1"/>
    <row r="559" s="35" customFormat="1"/>
    <row r="560" s="35" customFormat="1"/>
    <row r="561" s="35" customFormat="1"/>
    <row r="562" s="35" customFormat="1"/>
    <row r="563" s="35" customFormat="1"/>
    <row r="564" s="35" customFormat="1"/>
    <row r="565" s="35" customFormat="1"/>
    <row r="566" s="35" customFormat="1"/>
    <row r="567" s="35" customFormat="1"/>
    <row r="568" s="35" customFormat="1"/>
    <row r="569" s="35" customFormat="1"/>
    <row r="570" s="35" customFormat="1"/>
    <row r="571" s="35" customFormat="1"/>
    <row r="572" s="35" customFormat="1"/>
    <row r="573" s="35" customFormat="1"/>
    <row r="574" s="35" customFormat="1"/>
    <row r="575" s="35" customFormat="1"/>
    <row r="576" s="35" customFormat="1"/>
    <row r="577" s="35" customFormat="1"/>
    <row r="578" s="35" customFormat="1"/>
    <row r="579" s="35" customFormat="1"/>
    <row r="580" s="35" customFormat="1"/>
    <row r="581" s="35" customFormat="1"/>
    <row r="582" s="35" customFormat="1"/>
    <row r="583" s="35" customFormat="1"/>
    <row r="584" s="35" customFormat="1"/>
    <row r="585" s="35" customFormat="1"/>
    <row r="586" s="35" customFormat="1"/>
    <row r="587" s="35" customFormat="1"/>
    <row r="588" s="35" customFormat="1"/>
    <row r="589" s="35" customFormat="1"/>
    <row r="590" s="35" customFormat="1"/>
    <row r="591" s="35" customFormat="1"/>
    <row r="592" s="35" customFormat="1"/>
    <row r="593" s="35" customFormat="1"/>
    <row r="594" s="35" customFormat="1"/>
    <row r="595" s="35" customFormat="1"/>
    <row r="596" s="35" customFormat="1"/>
    <row r="597" s="35" customFormat="1"/>
    <row r="598" s="35" customFormat="1"/>
    <row r="599" s="35" customFormat="1"/>
    <row r="600" s="35" customFormat="1"/>
    <row r="601" s="35" customFormat="1"/>
    <row r="602" s="35" customFormat="1"/>
    <row r="603" s="35" customFormat="1"/>
    <row r="604" s="35" customFormat="1"/>
    <row r="605" s="35" customFormat="1"/>
    <row r="606" s="35" customFormat="1"/>
    <row r="607" s="35" customFormat="1"/>
    <row r="608" s="35" customFormat="1"/>
    <row r="609" s="35" customFormat="1"/>
    <row r="610" s="35" customFormat="1"/>
    <row r="611" s="35" customFormat="1"/>
    <row r="612" s="35" customFormat="1"/>
    <row r="613" s="35" customFormat="1"/>
    <row r="614" s="35" customFormat="1"/>
    <row r="615" s="35" customFormat="1"/>
    <row r="616" s="35" customFormat="1"/>
    <row r="617" s="35" customFormat="1"/>
    <row r="618" s="35" customFormat="1"/>
    <row r="619" s="35" customFormat="1"/>
    <row r="620" s="35" customFormat="1"/>
    <row r="621" s="35" customFormat="1"/>
    <row r="622" s="35" customFormat="1"/>
    <row r="623" s="35" customFormat="1"/>
    <row r="624" s="35" customFormat="1"/>
    <row r="625" s="35" customFormat="1"/>
    <row r="626" s="35" customFormat="1"/>
    <row r="627" s="35" customFormat="1"/>
    <row r="628" s="35" customFormat="1"/>
    <row r="629" s="35" customFormat="1"/>
    <row r="630" s="35" customFormat="1"/>
    <row r="631" s="35" customFormat="1"/>
    <row r="632" s="35" customFormat="1"/>
    <row r="633" s="35" customFormat="1"/>
    <row r="634" s="35" customFormat="1"/>
    <row r="635" s="35" customFormat="1"/>
    <row r="636" s="35" customFormat="1"/>
    <row r="637" s="35" customFormat="1"/>
    <row r="638" s="35" customFormat="1"/>
    <row r="639" s="35" customFormat="1"/>
    <row r="640" s="35" customFormat="1"/>
    <row r="641" s="35" customFormat="1"/>
    <row r="642" s="35" customFormat="1"/>
    <row r="643" s="35" customFormat="1"/>
    <row r="644" s="35" customFormat="1"/>
    <row r="645" s="35" customFormat="1"/>
    <row r="646" s="35" customFormat="1"/>
    <row r="647" s="35" customFormat="1"/>
    <row r="648" s="35" customFormat="1"/>
    <row r="649" s="35" customFormat="1"/>
    <row r="650" s="35" customFormat="1"/>
    <row r="651" s="35" customFormat="1"/>
    <row r="652" s="35" customFormat="1"/>
    <row r="653" s="35" customFormat="1"/>
    <row r="654" s="35" customFormat="1"/>
    <row r="655" s="35" customFormat="1"/>
    <row r="656" s="35" customFormat="1"/>
    <row r="657" s="35" customFormat="1"/>
    <row r="658" s="35" customFormat="1"/>
    <row r="659" s="35" customFormat="1"/>
    <row r="660" s="35" customFormat="1"/>
    <row r="661" s="35" customFormat="1"/>
    <row r="662" s="35" customFormat="1"/>
    <row r="663" s="35" customFormat="1"/>
    <row r="664" s="35" customFormat="1"/>
    <row r="665" s="35" customFormat="1"/>
    <row r="666" s="35" customFormat="1"/>
    <row r="667" s="35" customFormat="1"/>
    <row r="668" s="35" customFormat="1"/>
    <row r="669" s="35" customFormat="1"/>
    <row r="670" s="35" customFormat="1"/>
    <row r="671" s="35" customFormat="1"/>
    <row r="672" s="35" customFormat="1"/>
    <row r="673" s="35" customFormat="1"/>
    <row r="674" s="35" customFormat="1"/>
    <row r="675" s="35" customFormat="1"/>
    <row r="676" s="35" customFormat="1"/>
    <row r="677" s="35" customFormat="1"/>
    <row r="678" s="35" customFormat="1"/>
    <row r="679" s="35" customFormat="1"/>
    <row r="680" s="35" customFormat="1"/>
    <row r="681" s="35" customFormat="1"/>
    <row r="682" s="35" customFormat="1"/>
    <row r="683" s="35" customFormat="1"/>
    <row r="684" s="35" customFormat="1"/>
    <row r="685" s="35" customFormat="1"/>
    <row r="686" s="35" customFormat="1"/>
    <row r="687" s="35" customFormat="1"/>
    <row r="688" s="35" customFormat="1"/>
    <row r="689" s="35" customFormat="1"/>
    <row r="690" s="35" customFormat="1"/>
    <row r="691" s="35" customFormat="1"/>
    <row r="692" s="35" customFormat="1"/>
    <row r="693" s="35" customFormat="1"/>
    <row r="694" s="35" customFormat="1"/>
    <row r="695" s="35" customFormat="1"/>
    <row r="696" s="35" customFormat="1"/>
    <row r="697" s="35" customFormat="1"/>
    <row r="698" s="35" customFormat="1"/>
    <row r="699" s="35" customFormat="1"/>
    <row r="700" s="35" customFormat="1"/>
    <row r="701" s="35" customFormat="1"/>
    <row r="702" s="35" customFormat="1"/>
    <row r="703" s="35" customFormat="1"/>
    <row r="704" s="35" customFormat="1"/>
    <row r="705" s="35" customFormat="1"/>
    <row r="706" s="35" customFormat="1"/>
    <row r="707" s="35" customFormat="1"/>
    <row r="708" s="35" customFormat="1"/>
    <row r="709" s="35" customFormat="1"/>
    <row r="710" s="35" customFormat="1"/>
    <row r="711" s="35" customFormat="1"/>
    <row r="712" s="35" customFormat="1"/>
    <row r="713" s="35" customFormat="1"/>
    <row r="714" s="35" customFormat="1"/>
    <row r="715" s="35" customFormat="1"/>
    <row r="716" s="35" customFormat="1"/>
    <row r="717" s="35" customFormat="1"/>
    <row r="718" s="35" customFormat="1"/>
    <row r="719" s="35" customFormat="1"/>
    <row r="720" s="35" customFormat="1"/>
    <row r="721" s="35" customFormat="1"/>
    <row r="722" s="35" customFormat="1"/>
    <row r="723" s="35" customFormat="1"/>
    <row r="724" s="35" customFormat="1"/>
    <row r="725" s="35" customFormat="1"/>
    <row r="726" s="35" customFormat="1"/>
    <row r="727" s="35" customFormat="1"/>
    <row r="728" s="35" customFormat="1"/>
    <row r="729" s="35" customFormat="1"/>
    <row r="730" s="35" customFormat="1"/>
    <row r="731" s="35" customFormat="1"/>
    <row r="732" s="35" customFormat="1"/>
    <row r="733" s="35" customFormat="1"/>
    <row r="734" s="35" customFormat="1"/>
    <row r="735" s="35" customFormat="1"/>
    <row r="736" s="35" customFormat="1"/>
    <row r="737" s="35" customFormat="1"/>
    <row r="738" s="35" customFormat="1"/>
    <row r="739" s="35" customFormat="1"/>
    <row r="740" s="35" customFormat="1"/>
    <row r="741" s="35" customFormat="1"/>
    <row r="742" s="35" customFormat="1"/>
    <row r="743" s="35" customFormat="1"/>
    <row r="744" s="35" customFormat="1"/>
    <row r="745" s="35" customFormat="1"/>
    <row r="746" s="35" customFormat="1"/>
    <row r="747" s="35" customFormat="1"/>
    <row r="748" s="35" customFormat="1"/>
    <row r="749" s="35" customFormat="1"/>
    <row r="750" s="35" customFormat="1"/>
    <row r="751" s="35" customFormat="1"/>
    <row r="752" s="35" customFormat="1"/>
    <row r="753" s="35" customFormat="1"/>
    <row r="754" s="35" customFormat="1"/>
    <row r="755" s="35" customFormat="1"/>
    <row r="756" s="35" customFormat="1"/>
    <row r="757" s="35" customFormat="1"/>
    <row r="758" s="35" customFormat="1"/>
    <row r="759" s="35" customFormat="1"/>
    <row r="760" s="35" customFormat="1"/>
    <row r="761" s="35" customFormat="1"/>
    <row r="762" s="35" customFormat="1"/>
    <row r="763" s="35" customFormat="1"/>
    <row r="764" s="35" customFormat="1"/>
    <row r="765" s="35" customFormat="1"/>
    <row r="766" s="35" customFormat="1"/>
    <row r="767" s="35" customFormat="1"/>
    <row r="768" s="35" customFormat="1"/>
    <row r="769" s="35" customFormat="1"/>
    <row r="770" s="35" customFormat="1"/>
    <row r="771" s="35" customFormat="1"/>
    <row r="772" s="35" customFormat="1"/>
    <row r="773" s="35" customFormat="1"/>
    <row r="774" s="35" customFormat="1"/>
    <row r="775" s="35" customFormat="1"/>
    <row r="776" s="35" customFormat="1"/>
    <row r="777" s="35" customFormat="1"/>
    <row r="778" s="35" customFormat="1"/>
    <row r="779" s="35" customFormat="1"/>
    <row r="780" s="35" customFormat="1"/>
    <row r="781" s="35" customFormat="1"/>
    <row r="782" s="35" customFormat="1"/>
    <row r="783" s="35" customFormat="1"/>
    <row r="784" s="35" customFormat="1"/>
    <row r="785" s="35" customFormat="1"/>
    <row r="786" s="35" customFormat="1"/>
    <row r="787" s="35" customFormat="1"/>
    <row r="788" s="35" customFormat="1"/>
    <row r="789" s="35" customFormat="1"/>
    <row r="790" s="35" customFormat="1"/>
    <row r="791" s="35" customFormat="1"/>
    <row r="792" s="35" customFormat="1"/>
    <row r="793" s="35" customFormat="1"/>
    <row r="794" s="35" customFormat="1"/>
    <row r="795" s="35" customFormat="1"/>
    <row r="796" s="35" customFormat="1"/>
    <row r="797" s="35" customFormat="1"/>
    <row r="798" s="35" customFormat="1"/>
    <row r="799" s="35" customFormat="1"/>
    <row r="800" s="35" customFormat="1"/>
    <row r="801" s="35" customFormat="1"/>
    <row r="802" s="35" customFormat="1"/>
    <row r="803" s="35" customFormat="1"/>
    <row r="804" s="35" customFormat="1"/>
    <row r="805" s="35" customFormat="1"/>
    <row r="806" s="35" customFormat="1"/>
    <row r="807" s="35" customFormat="1"/>
    <row r="808" s="35" customFormat="1"/>
    <row r="809" s="35" customFormat="1"/>
    <row r="810" s="35" customFormat="1"/>
    <row r="811" s="35" customFormat="1"/>
    <row r="812" s="35" customFormat="1"/>
    <row r="813" s="35" customFormat="1"/>
    <row r="814" s="35" customFormat="1"/>
    <row r="815" s="35" customFormat="1"/>
    <row r="816" s="35" customFormat="1"/>
    <row r="817" s="35" customFormat="1"/>
    <row r="818" s="35" customFormat="1"/>
    <row r="819" s="35" customFormat="1"/>
    <row r="820" s="35" customFormat="1"/>
    <row r="821" s="35" customFormat="1"/>
    <row r="822" s="35" customFormat="1"/>
    <row r="823" s="35" customFormat="1"/>
    <row r="824" s="35" customFormat="1"/>
    <row r="825" s="35" customFormat="1"/>
    <row r="826" s="35" customFormat="1"/>
    <row r="827" s="35" customFormat="1"/>
    <row r="828" s="35" customFormat="1"/>
    <row r="829" s="35" customFormat="1"/>
    <row r="830" s="35" customFormat="1"/>
    <row r="831" s="35" customFormat="1"/>
    <row r="832" s="35" customFormat="1"/>
    <row r="833" s="35" customFormat="1"/>
    <row r="834" s="35" customFormat="1"/>
    <row r="835" s="35" customFormat="1"/>
    <row r="836" s="35" customFormat="1"/>
    <row r="837" s="35" customFormat="1"/>
    <row r="838" s="35" customFormat="1"/>
    <row r="839" s="35" customFormat="1"/>
    <row r="840" s="35" customFormat="1"/>
    <row r="841" s="35" customFormat="1"/>
    <row r="842" s="35" customFormat="1"/>
    <row r="843" s="35" customFormat="1"/>
    <row r="844" s="35" customFormat="1"/>
    <row r="845" s="35" customFormat="1"/>
    <row r="846" s="35" customFormat="1"/>
    <row r="847" s="35" customFormat="1"/>
    <row r="848" s="35" customFormat="1"/>
    <row r="849" s="35" customFormat="1"/>
    <row r="850" s="35" customFormat="1"/>
    <row r="851" s="35" customFormat="1"/>
    <row r="852" s="35" customFormat="1"/>
    <row r="853" s="35" customFormat="1"/>
    <row r="854" s="35" customFormat="1"/>
    <row r="855" s="35" customFormat="1"/>
    <row r="856" s="35" customFormat="1"/>
    <row r="857" s="35" customFormat="1"/>
    <row r="858" s="35" customFormat="1"/>
    <row r="859" s="35" customFormat="1"/>
    <row r="860" s="35" customFormat="1"/>
    <row r="861" s="35" customFormat="1"/>
    <row r="862" s="35" customFormat="1"/>
    <row r="863" s="35" customFormat="1"/>
    <row r="864" s="35" customFormat="1"/>
    <row r="865" s="35" customFormat="1"/>
    <row r="866" s="35" customFormat="1"/>
    <row r="867" s="35" customFormat="1"/>
    <row r="868" s="35" customFormat="1"/>
    <row r="869" s="35" customFormat="1"/>
    <row r="870" s="35" customFormat="1"/>
    <row r="871" s="35" customFormat="1"/>
    <row r="872" s="35" customFormat="1"/>
    <row r="873" s="35" customFormat="1"/>
    <row r="874" s="35" customFormat="1"/>
    <row r="875" s="35" customFormat="1"/>
    <row r="876" s="35" customFormat="1"/>
    <row r="877" s="35" customFormat="1"/>
    <row r="878" s="35" customFormat="1"/>
    <row r="879" s="35" customFormat="1"/>
    <row r="880" s="35" customFormat="1"/>
    <row r="881" s="35" customFormat="1"/>
    <row r="882" s="35" customFormat="1"/>
    <row r="883" s="35" customFormat="1"/>
    <row r="884" s="35" customFormat="1"/>
    <row r="885" s="35" customFormat="1"/>
    <row r="886" s="35" customFormat="1"/>
    <row r="887" s="35" customFormat="1"/>
    <row r="888" s="35" customFormat="1"/>
    <row r="889" s="35" customFormat="1"/>
    <row r="890" s="35" customFormat="1"/>
    <row r="891" s="35" customFormat="1"/>
    <row r="892" s="35" customFormat="1"/>
    <row r="893" s="35" customFormat="1"/>
    <row r="894" s="35" customFormat="1"/>
    <row r="895" s="35" customFormat="1"/>
    <row r="896" s="35" customFormat="1"/>
    <row r="897" s="35" customFormat="1"/>
    <row r="898" s="35" customFormat="1"/>
    <row r="899" s="35" customFormat="1"/>
    <row r="900" s="35" customFormat="1"/>
    <row r="901" s="35" customFormat="1"/>
    <row r="902" s="35" customFormat="1"/>
    <row r="903" s="35" customFormat="1"/>
    <row r="904" s="35" customFormat="1"/>
    <row r="905" s="35" customFormat="1"/>
    <row r="906" s="35" customFormat="1"/>
    <row r="907" s="35" customFormat="1"/>
    <row r="908" s="35" customFormat="1"/>
    <row r="909" s="35" customFormat="1"/>
    <row r="910" s="35" customFormat="1"/>
    <row r="911" s="35" customFormat="1"/>
    <row r="912" s="35" customFormat="1"/>
    <row r="913" s="35" customFormat="1"/>
    <row r="914" s="35" customFormat="1"/>
    <row r="915" s="35" customFormat="1"/>
    <row r="916" s="35" customFormat="1"/>
    <row r="917" s="35" customFormat="1"/>
    <row r="918" s="35" customFormat="1"/>
    <row r="919" s="35" customFormat="1"/>
    <row r="920" s="35" customFormat="1"/>
    <row r="921" s="35" customFormat="1"/>
    <row r="922" s="35" customFormat="1"/>
    <row r="923" s="35" customFormat="1"/>
    <row r="924" s="35" customFormat="1"/>
    <row r="925" s="35" customFormat="1"/>
    <row r="926" s="35" customFormat="1"/>
    <row r="927" s="35" customFormat="1"/>
    <row r="928" s="35" customFormat="1"/>
    <row r="929" s="35" customFormat="1"/>
    <row r="930" s="35" customFormat="1"/>
    <row r="931" s="35" customFormat="1"/>
    <row r="932" s="35" customFormat="1"/>
    <row r="933" s="35" customFormat="1"/>
    <row r="934" s="35" customFormat="1"/>
    <row r="935" s="35" customFormat="1"/>
    <row r="936" s="35" customFormat="1"/>
    <row r="937" s="35" customFormat="1"/>
    <row r="938" s="35" customFormat="1"/>
    <row r="939" s="35" customFormat="1"/>
    <row r="940" s="35" customFormat="1"/>
    <row r="941" s="35" customFormat="1"/>
    <row r="942" s="35" customFormat="1"/>
    <row r="943" s="35" customFormat="1"/>
    <row r="944" s="35" customFormat="1"/>
    <row r="945" s="35" customFormat="1"/>
    <row r="946" s="35" customFormat="1"/>
    <row r="947" s="35" customFormat="1"/>
    <row r="948" s="35" customFormat="1"/>
    <row r="949" s="35" customFormat="1"/>
    <row r="950" s="35" customFormat="1"/>
    <row r="951" s="35" customFormat="1"/>
    <row r="952" s="35" customFormat="1"/>
    <row r="953" s="35" customFormat="1"/>
    <row r="954" s="35" customFormat="1"/>
    <row r="955" s="35" customFormat="1"/>
    <row r="956" s="35" customFormat="1"/>
    <row r="957" s="35" customFormat="1"/>
    <row r="958" s="35" customFormat="1"/>
    <row r="959" s="35" customFormat="1"/>
    <row r="960" s="35" customFormat="1"/>
    <row r="961" s="35" customFormat="1"/>
    <row r="962" s="35" customFormat="1"/>
    <row r="963" s="35" customFormat="1"/>
    <row r="964" s="35" customFormat="1"/>
    <row r="965" s="35" customFormat="1"/>
    <row r="966" s="35" customFormat="1"/>
    <row r="967" s="35" customFormat="1"/>
    <row r="968" s="35" customFormat="1"/>
    <row r="969" s="35" customFormat="1"/>
    <row r="970" s="35" customFormat="1"/>
    <row r="971" s="35" customFormat="1"/>
    <row r="972" s="35" customFormat="1"/>
    <row r="973" s="35" customFormat="1"/>
    <row r="974" s="35" customFormat="1"/>
    <row r="975" s="35" customFormat="1"/>
    <row r="976" s="35" customFormat="1"/>
    <row r="977" s="35" customFormat="1"/>
    <row r="978" s="35" customFormat="1"/>
    <row r="979" s="35" customFormat="1"/>
    <row r="980" s="35" customFormat="1"/>
    <row r="981" s="35" customFormat="1"/>
    <row r="982" s="35" customFormat="1"/>
    <row r="983" s="35" customFormat="1"/>
    <row r="984" s="35" customFormat="1"/>
    <row r="985" s="35" customFormat="1"/>
    <row r="986" s="35" customFormat="1"/>
    <row r="987" s="35" customFormat="1"/>
    <row r="988" s="35" customFormat="1"/>
    <row r="989" s="35" customFormat="1"/>
    <row r="990" s="35" customFormat="1"/>
    <row r="991" s="35" customFormat="1"/>
    <row r="992" s="35" customFormat="1"/>
    <row r="993" s="35" customFormat="1"/>
    <row r="994" s="35" customFormat="1"/>
    <row r="995" s="35" customFormat="1"/>
    <row r="996" s="35" customFormat="1"/>
    <row r="997" s="35" customFormat="1"/>
    <row r="998" s="35" customFormat="1"/>
    <row r="999" s="35" customFormat="1"/>
    <row r="1000" s="35" customFormat="1"/>
    <row r="1001" s="35" customFormat="1"/>
    <row r="1002" s="35" customFormat="1"/>
    <row r="1003" s="35" customFormat="1"/>
    <row r="1004" s="35" customFormat="1"/>
    <row r="1005" s="35" customFormat="1"/>
    <row r="1006" s="35" customFormat="1"/>
    <row r="1007" s="35" customFormat="1"/>
    <row r="1008" s="35" customFormat="1"/>
    <row r="1009" s="35" customFormat="1"/>
    <row r="1010" s="35" customFormat="1"/>
    <row r="1011" s="35" customFormat="1"/>
    <row r="1012" s="35" customFormat="1"/>
    <row r="1013" s="35" customFormat="1"/>
    <row r="1014" s="35" customFormat="1"/>
    <row r="1015" s="35" customFormat="1"/>
    <row r="1016" s="35" customFormat="1"/>
    <row r="1017" s="35" customFormat="1"/>
    <row r="1018" s="35" customFormat="1"/>
    <row r="1019" s="35" customFormat="1"/>
    <row r="1020" s="35" customFormat="1"/>
    <row r="1021" s="35" customFormat="1"/>
    <row r="1022" s="35" customFormat="1"/>
    <row r="1023" s="35" customFormat="1"/>
    <row r="1024" s="35" customFormat="1"/>
    <row r="1025" s="35" customFormat="1"/>
    <row r="1026" s="35" customFormat="1"/>
    <row r="1027" s="35" customFormat="1"/>
    <row r="1028" s="35" customFormat="1"/>
    <row r="1029" s="35" customFormat="1"/>
    <row r="1030" s="35" customFormat="1"/>
    <row r="1031" s="35" customFormat="1"/>
    <row r="1032" s="35" customFormat="1"/>
    <row r="1033" s="35" customFormat="1"/>
    <row r="1034" s="35" customFormat="1"/>
    <row r="1035" s="35" customFormat="1"/>
    <row r="1036" s="35" customFormat="1"/>
    <row r="1037" s="35" customFormat="1"/>
  </sheetData>
  <sheetProtection password="DA5D" sheet="1" objects="1" scenarios="1"/>
  <autoFilter ref="A1:E232"/>
  <mergeCells count="234">
    <mergeCell ref="E231:F231"/>
    <mergeCell ref="E232:F232"/>
    <mergeCell ref="A234:F236"/>
    <mergeCell ref="C237:F237"/>
    <mergeCell ref="E225:F225"/>
    <mergeCell ref="E226:F226"/>
    <mergeCell ref="E227:F227"/>
    <mergeCell ref="E228:F228"/>
    <mergeCell ref="E229:F229"/>
    <mergeCell ref="E230:F230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71:F171"/>
    <mergeCell ref="E172:F172"/>
    <mergeCell ref="E173:F173"/>
    <mergeCell ref="E174:F174"/>
    <mergeCell ref="E175:F175"/>
    <mergeCell ref="E176:F176"/>
    <mergeCell ref="E165:F165"/>
    <mergeCell ref="E166:F166"/>
    <mergeCell ref="E167:F167"/>
    <mergeCell ref="E168:F168"/>
    <mergeCell ref="E169:F169"/>
    <mergeCell ref="E170:F170"/>
    <mergeCell ref="E159:F159"/>
    <mergeCell ref="E160:F160"/>
    <mergeCell ref="E161:F161"/>
    <mergeCell ref="E162:F162"/>
    <mergeCell ref="E163:F163"/>
    <mergeCell ref="E164:F164"/>
    <mergeCell ref="E153:F153"/>
    <mergeCell ref="E154:F154"/>
    <mergeCell ref="E155:F155"/>
    <mergeCell ref="E156:F156"/>
    <mergeCell ref="E157:F157"/>
    <mergeCell ref="E158:F158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E1:F1"/>
    <mergeCell ref="E2:F2"/>
    <mergeCell ref="E3:F3"/>
    <mergeCell ref="E4:F4"/>
    <mergeCell ref="E5:F5"/>
    <mergeCell ref="E6:F6"/>
    <mergeCell ref="E7:F7"/>
    <mergeCell ref="E8:F8"/>
    <mergeCell ref="E15:F15"/>
  </mergeCells>
  <pageMargins left="0.7" right="0.7" top="0.75" bottom="0.75" header="0.3" footer="0.3"/>
  <pageSetup scale="1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77"/>
  <sheetViews>
    <sheetView zoomScale="90" zoomScaleNormal="90" workbookViewId="0">
      <selection activeCell="E8" sqref="E8"/>
    </sheetView>
  </sheetViews>
  <sheetFormatPr baseColWidth="10" defaultRowHeight="15"/>
  <cols>
    <col min="1" max="1" width="54.28515625" style="5" customWidth="1"/>
    <col min="2" max="2" width="13.5703125" style="5" customWidth="1"/>
    <col min="3" max="3" width="19.7109375" style="5" customWidth="1"/>
    <col min="4" max="4" width="18.5703125" style="12" customWidth="1"/>
    <col min="5" max="5" width="17.42578125" style="12" customWidth="1"/>
    <col min="6" max="6" width="22.42578125" style="12" customWidth="1"/>
    <col min="7" max="7" width="22.42578125" style="17" customWidth="1"/>
    <col min="8" max="33" width="11.42578125" style="7"/>
    <col min="34" max="16384" width="11.42578125" style="5"/>
  </cols>
  <sheetData>
    <row r="1" spans="1:32" ht="75.75" customHeight="1">
      <c r="A1" s="25" t="s">
        <v>548</v>
      </c>
      <c r="B1" s="25"/>
      <c r="C1" s="25"/>
      <c r="D1" s="25"/>
      <c r="E1" s="25"/>
      <c r="F1" s="25"/>
      <c r="G1" s="25"/>
    </row>
    <row r="2" spans="1:32" ht="41.25" customHeight="1">
      <c r="A2" s="6" t="s">
        <v>549</v>
      </c>
      <c r="B2" s="6" t="s">
        <v>550</v>
      </c>
      <c r="C2" s="6" t="s">
        <v>551</v>
      </c>
      <c r="D2" s="6" t="s">
        <v>552</v>
      </c>
      <c r="E2" s="6" t="s">
        <v>626</v>
      </c>
      <c r="F2" s="6" t="s">
        <v>627</v>
      </c>
      <c r="G2" s="6" t="s">
        <v>628</v>
      </c>
    </row>
    <row r="3" spans="1:32">
      <c r="A3" s="24" t="s">
        <v>553</v>
      </c>
      <c r="B3" s="24"/>
      <c r="C3" s="24"/>
      <c r="D3" s="24"/>
      <c r="E3" s="24"/>
      <c r="F3" s="24"/>
      <c r="G3" s="24"/>
    </row>
    <row r="4" spans="1:32" ht="25.5">
      <c r="A4" s="8" t="s">
        <v>554</v>
      </c>
      <c r="B4" s="8" t="s">
        <v>555</v>
      </c>
      <c r="C4" s="8" t="s">
        <v>556</v>
      </c>
      <c r="D4" s="13">
        <v>28000000</v>
      </c>
      <c r="E4" s="13">
        <v>10891298.619999999</v>
      </c>
      <c r="F4" s="13">
        <f>+D4-E4</f>
        <v>17108701.380000003</v>
      </c>
      <c r="G4" s="18">
        <f t="shared" ref="G4:G14" si="0">+F4*100/D4</f>
        <v>61.102504928571435</v>
      </c>
    </row>
    <row r="5" spans="1:32" ht="38.25">
      <c r="A5" s="8" t="s">
        <v>557</v>
      </c>
      <c r="B5" s="8" t="s">
        <v>555</v>
      </c>
      <c r="C5" s="8" t="s">
        <v>556</v>
      </c>
      <c r="D5" s="13">
        <v>20000000</v>
      </c>
      <c r="E5" s="13">
        <v>9179862.4399999995</v>
      </c>
      <c r="F5" s="13">
        <f t="shared" ref="F5:F40" si="1">+D5-E5</f>
        <v>10820137.560000001</v>
      </c>
      <c r="G5" s="18">
        <f t="shared" si="0"/>
        <v>54.100687800000003</v>
      </c>
    </row>
    <row r="6" spans="1:32" s="21" customFormat="1" ht="25.5">
      <c r="A6" s="9" t="s">
        <v>558</v>
      </c>
      <c r="B6" s="9" t="s">
        <v>555</v>
      </c>
      <c r="C6" s="9" t="s">
        <v>556</v>
      </c>
      <c r="D6" s="16">
        <v>86070000</v>
      </c>
      <c r="E6" s="16">
        <v>5964410.7000000002</v>
      </c>
      <c r="F6" s="16">
        <f t="shared" si="1"/>
        <v>80105589.299999997</v>
      </c>
      <c r="G6" s="20">
        <f t="shared" si="0"/>
        <v>93.07027919135588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8" t="s">
        <v>559</v>
      </c>
      <c r="B7" s="8" t="s">
        <v>555</v>
      </c>
      <c r="C7" s="8" t="s">
        <v>556</v>
      </c>
      <c r="D7" s="13">
        <v>4500000</v>
      </c>
      <c r="E7" s="13">
        <v>1745027</v>
      </c>
      <c r="F7" s="13">
        <f t="shared" si="1"/>
        <v>2754973</v>
      </c>
      <c r="G7" s="18">
        <f t="shared" si="0"/>
        <v>61.221622222222223</v>
      </c>
    </row>
    <row r="8" spans="1:32">
      <c r="A8" s="8" t="s">
        <v>560</v>
      </c>
      <c r="B8" s="8" t="s">
        <v>555</v>
      </c>
      <c r="C8" s="8" t="s">
        <v>556</v>
      </c>
      <c r="D8" s="13">
        <v>47000000</v>
      </c>
      <c r="E8" s="13">
        <v>34098985</v>
      </c>
      <c r="F8" s="13">
        <f t="shared" si="1"/>
        <v>12901015</v>
      </c>
      <c r="G8" s="18">
        <f t="shared" si="0"/>
        <v>27.448968085106383</v>
      </c>
    </row>
    <row r="9" spans="1:32" ht="38.25">
      <c r="A9" s="8" t="s">
        <v>561</v>
      </c>
      <c r="B9" s="8" t="s">
        <v>555</v>
      </c>
      <c r="C9" s="8" t="s">
        <v>556</v>
      </c>
      <c r="D9" s="13">
        <v>800000</v>
      </c>
      <c r="E9" s="13">
        <v>385644</v>
      </c>
      <c r="F9" s="13">
        <f t="shared" si="1"/>
        <v>414356</v>
      </c>
      <c r="G9" s="18">
        <f t="shared" si="0"/>
        <v>51.794499999999999</v>
      </c>
    </row>
    <row r="10" spans="1:32" ht="51">
      <c r="A10" s="8" t="s">
        <v>562</v>
      </c>
      <c r="B10" s="8" t="s">
        <v>555</v>
      </c>
      <c r="C10" s="8" t="s">
        <v>556</v>
      </c>
      <c r="D10" s="13">
        <v>51480000</v>
      </c>
      <c r="E10" s="13">
        <v>29004683.039999999</v>
      </c>
      <c r="F10" s="13">
        <f t="shared" si="1"/>
        <v>22475316.960000001</v>
      </c>
      <c r="G10" s="18">
        <f t="shared" si="0"/>
        <v>43.658346853146853</v>
      </c>
    </row>
    <row r="11" spans="1:32" ht="25.5">
      <c r="A11" s="8" t="s">
        <v>563</v>
      </c>
      <c r="B11" s="8" t="s">
        <v>555</v>
      </c>
      <c r="C11" s="8" t="s">
        <v>556</v>
      </c>
      <c r="D11" s="13">
        <v>4742130</v>
      </c>
      <c r="E11" s="13">
        <v>2341934.9300000002</v>
      </c>
      <c r="F11" s="13">
        <f t="shared" si="1"/>
        <v>2400195.0699999998</v>
      </c>
      <c r="G11" s="18">
        <f t="shared" si="0"/>
        <v>50.614282400524651</v>
      </c>
    </row>
    <row r="12" spans="1:32" ht="38.25">
      <c r="A12" s="8" t="s">
        <v>564</v>
      </c>
      <c r="B12" s="8" t="s">
        <v>555</v>
      </c>
      <c r="C12" s="8" t="s">
        <v>556</v>
      </c>
      <c r="D12" s="13">
        <v>13500000</v>
      </c>
      <c r="E12" s="13">
        <v>7431586.9500000002</v>
      </c>
      <c r="F12" s="13">
        <f t="shared" si="1"/>
        <v>6068413.0499999998</v>
      </c>
      <c r="G12" s="18">
        <f t="shared" si="0"/>
        <v>44.951207777777775</v>
      </c>
    </row>
    <row r="13" spans="1:32" ht="25.5">
      <c r="A13" s="8" t="s">
        <v>565</v>
      </c>
      <c r="B13" s="8" t="s">
        <v>555</v>
      </c>
      <c r="C13" s="8" t="s">
        <v>556</v>
      </c>
      <c r="D13" s="13">
        <v>57000000</v>
      </c>
      <c r="E13" s="13">
        <v>47143200</v>
      </c>
      <c r="F13" s="13">
        <f t="shared" si="1"/>
        <v>9856800</v>
      </c>
      <c r="G13" s="18">
        <f t="shared" si="0"/>
        <v>17.292631578947368</v>
      </c>
    </row>
    <row r="14" spans="1:32" ht="25.5">
      <c r="A14" s="8" t="s">
        <v>566</v>
      </c>
      <c r="B14" s="8" t="s">
        <v>555</v>
      </c>
      <c r="C14" s="8" t="s">
        <v>556</v>
      </c>
      <c r="D14" s="13">
        <v>5227430</v>
      </c>
      <c r="E14" s="13">
        <f>55755+10080.92+66905+18398.31+43918</f>
        <v>195057.22999999998</v>
      </c>
      <c r="F14" s="13">
        <f t="shared" si="1"/>
        <v>5032372.7699999996</v>
      </c>
      <c r="G14" s="18">
        <f t="shared" si="0"/>
        <v>96.268582649600276</v>
      </c>
    </row>
    <row r="15" spans="1:32" ht="38.25">
      <c r="A15" s="8" t="s">
        <v>567</v>
      </c>
      <c r="B15" s="8" t="s">
        <v>555</v>
      </c>
      <c r="C15" s="8" t="s">
        <v>556</v>
      </c>
      <c r="D15" s="13">
        <v>900000</v>
      </c>
      <c r="E15" s="13">
        <v>10005</v>
      </c>
      <c r="F15" s="13">
        <f t="shared" si="1"/>
        <v>889995</v>
      </c>
      <c r="G15" s="18">
        <f>+F15*100/D15</f>
        <v>98.888333333333335</v>
      </c>
    </row>
    <row r="16" spans="1:32">
      <c r="A16" s="9" t="s">
        <v>568</v>
      </c>
      <c r="B16" s="8" t="s">
        <v>555</v>
      </c>
      <c r="C16" s="8" t="s">
        <v>556</v>
      </c>
      <c r="D16" s="13">
        <v>17985597.219999999</v>
      </c>
      <c r="E16" s="13">
        <v>16079819.01</v>
      </c>
      <c r="F16" s="13">
        <f t="shared" si="1"/>
        <v>1905778.209999999</v>
      </c>
      <c r="G16" s="18">
        <f>+F16*100/D16</f>
        <v>10.596135266950002</v>
      </c>
    </row>
    <row r="17" spans="1:7">
      <c r="A17" s="8" t="s">
        <v>569</v>
      </c>
      <c r="B17" s="8" t="s">
        <v>570</v>
      </c>
      <c r="C17" s="8" t="s">
        <v>556</v>
      </c>
      <c r="D17" s="13">
        <v>1892500</v>
      </c>
      <c r="E17" s="13">
        <v>724000</v>
      </c>
      <c r="F17" s="13">
        <f t="shared" si="1"/>
        <v>1168500</v>
      </c>
      <c r="G17" s="18">
        <f t="shared" ref="G17:G40" si="2">+F17*100/D17</f>
        <v>61.743725231175695</v>
      </c>
    </row>
    <row r="18" spans="1:7" ht="38.25">
      <c r="A18" s="8" t="s">
        <v>571</v>
      </c>
      <c r="B18" s="8" t="s">
        <v>555</v>
      </c>
      <c r="C18" s="8" t="s">
        <v>556</v>
      </c>
      <c r="D18" s="13">
        <v>47380540</v>
      </c>
      <c r="E18" s="13">
        <f>50000+2591750+5294783.67+236500</f>
        <v>8173033.6699999999</v>
      </c>
      <c r="F18" s="13">
        <f t="shared" si="1"/>
        <v>39207506.329999998</v>
      </c>
      <c r="G18" s="18">
        <f t="shared" si="2"/>
        <v>82.750231065327668</v>
      </c>
    </row>
    <row r="19" spans="1:7">
      <c r="A19" s="8" t="s">
        <v>572</v>
      </c>
      <c r="B19" s="8" t="s">
        <v>555</v>
      </c>
      <c r="C19" s="8" t="s">
        <v>556</v>
      </c>
      <c r="D19" s="13">
        <v>105548860</v>
      </c>
      <c r="E19" s="13">
        <f>2597365.92+2557000+13240345</f>
        <v>18394710.920000002</v>
      </c>
      <c r="F19" s="13">
        <f t="shared" si="1"/>
        <v>87154149.079999998</v>
      </c>
      <c r="G19" s="18">
        <f t="shared" si="2"/>
        <v>82.572326295139518</v>
      </c>
    </row>
    <row r="20" spans="1:7" ht="38.25">
      <c r="A20" s="8" t="s">
        <v>573</v>
      </c>
      <c r="B20" s="8" t="s">
        <v>555</v>
      </c>
      <c r="C20" s="8" t="s">
        <v>556</v>
      </c>
      <c r="D20" s="13">
        <v>115988860</v>
      </c>
      <c r="E20" s="13">
        <f>2583000+10799997.25+3570000+7346943.64+4020000+3776000+4178769+22390000</f>
        <v>58664709.890000001</v>
      </c>
      <c r="F20" s="13">
        <f t="shared" si="1"/>
        <v>57324150.109999999</v>
      </c>
      <c r="G20" s="18">
        <f t="shared" si="2"/>
        <v>49.422117011926836</v>
      </c>
    </row>
    <row r="21" spans="1:7" ht="133.5" customHeight="1">
      <c r="A21" s="8" t="s">
        <v>574</v>
      </c>
      <c r="B21" s="8" t="s">
        <v>555</v>
      </c>
      <c r="C21" s="8" t="s">
        <v>556</v>
      </c>
      <c r="D21" s="13">
        <v>988191000</v>
      </c>
      <c r="E21" s="13">
        <v>11341331.1</v>
      </c>
      <c r="F21" s="13">
        <f t="shared" si="1"/>
        <v>976849668.89999998</v>
      </c>
      <c r="G21" s="18">
        <f t="shared" si="2"/>
        <v>98.852313864425</v>
      </c>
    </row>
    <row r="22" spans="1:7">
      <c r="A22" s="8" t="s">
        <v>575</v>
      </c>
      <c r="B22" s="8" t="s">
        <v>555</v>
      </c>
      <c r="C22" s="8" t="s">
        <v>556</v>
      </c>
      <c r="D22" s="13">
        <v>32500000</v>
      </c>
      <c r="E22" s="13">
        <v>20326096.829999998</v>
      </c>
      <c r="F22" s="13">
        <f t="shared" si="1"/>
        <v>12173903.170000002</v>
      </c>
      <c r="G22" s="18">
        <f t="shared" si="2"/>
        <v>37.458163600000006</v>
      </c>
    </row>
    <row r="23" spans="1:7">
      <c r="A23" s="8" t="s">
        <v>576</v>
      </c>
      <c r="B23" s="8" t="s">
        <v>555</v>
      </c>
      <c r="C23" s="8" t="s">
        <v>556</v>
      </c>
      <c r="D23" s="13">
        <v>82724430</v>
      </c>
      <c r="E23" s="13">
        <v>63044171.119999997</v>
      </c>
      <c r="F23" s="13">
        <f t="shared" si="1"/>
        <v>19680258.880000003</v>
      </c>
      <c r="G23" s="18">
        <f t="shared" si="2"/>
        <v>23.790141412881301</v>
      </c>
    </row>
    <row r="24" spans="1:7">
      <c r="A24" s="8" t="s">
        <v>577</v>
      </c>
      <c r="B24" s="8" t="s">
        <v>555</v>
      </c>
      <c r="C24" s="8" t="s">
        <v>556</v>
      </c>
      <c r="D24" s="13">
        <v>8300000</v>
      </c>
      <c r="E24" s="13">
        <v>2423993</v>
      </c>
      <c r="F24" s="13">
        <f t="shared" si="1"/>
        <v>5876007</v>
      </c>
      <c r="G24" s="18">
        <f t="shared" si="2"/>
        <v>70.795265060240965</v>
      </c>
    </row>
    <row r="25" spans="1:7">
      <c r="A25" s="8" t="s">
        <v>578</v>
      </c>
      <c r="B25" s="8" t="s">
        <v>555</v>
      </c>
      <c r="C25" s="8" t="s">
        <v>556</v>
      </c>
      <c r="D25" s="13">
        <v>1000000</v>
      </c>
      <c r="E25" s="13">
        <v>0</v>
      </c>
      <c r="F25" s="13">
        <f t="shared" si="1"/>
        <v>1000000</v>
      </c>
      <c r="G25" s="18">
        <f t="shared" si="2"/>
        <v>100</v>
      </c>
    </row>
    <row r="26" spans="1:7" ht="25.5">
      <c r="A26" s="8" t="s">
        <v>579</v>
      </c>
      <c r="B26" s="8" t="s">
        <v>570</v>
      </c>
      <c r="C26" s="8" t="s">
        <v>556</v>
      </c>
      <c r="D26" s="13">
        <v>10200000</v>
      </c>
      <c r="E26" s="13">
        <f>1020*567.83</f>
        <v>579186.60000000009</v>
      </c>
      <c r="F26" s="13">
        <f t="shared" si="1"/>
        <v>9620813.4000000004</v>
      </c>
      <c r="G26" s="18">
        <f t="shared" si="2"/>
        <v>94.321700000000007</v>
      </c>
    </row>
    <row r="27" spans="1:7">
      <c r="A27" s="8" t="s">
        <v>580</v>
      </c>
      <c r="B27" s="8" t="s">
        <v>555</v>
      </c>
      <c r="C27" s="8" t="s">
        <v>556</v>
      </c>
      <c r="D27" s="13">
        <v>9000000</v>
      </c>
      <c r="E27" s="13">
        <v>0</v>
      </c>
      <c r="F27" s="13">
        <f t="shared" si="1"/>
        <v>9000000</v>
      </c>
      <c r="G27" s="18">
        <f t="shared" si="2"/>
        <v>100</v>
      </c>
    </row>
    <row r="28" spans="1:7">
      <c r="A28" s="8" t="s">
        <v>581</v>
      </c>
      <c r="B28" s="9" t="s">
        <v>570</v>
      </c>
      <c r="C28" s="9" t="s">
        <v>556</v>
      </c>
      <c r="D28" s="13">
        <v>12000000</v>
      </c>
      <c r="E28" s="13">
        <v>0</v>
      </c>
      <c r="F28" s="13">
        <f t="shared" si="1"/>
        <v>12000000</v>
      </c>
      <c r="G28" s="18">
        <f t="shared" si="2"/>
        <v>100</v>
      </c>
    </row>
    <row r="29" spans="1:7">
      <c r="A29" s="8" t="s">
        <v>582</v>
      </c>
      <c r="B29" s="9" t="s">
        <v>555</v>
      </c>
      <c r="C29" s="9" t="s">
        <v>556</v>
      </c>
      <c r="D29" s="13">
        <v>3000000</v>
      </c>
      <c r="E29" s="13">
        <v>0</v>
      </c>
      <c r="F29" s="13">
        <f t="shared" si="1"/>
        <v>3000000</v>
      </c>
      <c r="G29" s="18">
        <f t="shared" si="2"/>
        <v>100</v>
      </c>
    </row>
    <row r="30" spans="1:7">
      <c r="A30" s="8" t="s">
        <v>583</v>
      </c>
      <c r="B30" s="9" t="s">
        <v>555</v>
      </c>
      <c r="C30" s="9" t="s">
        <v>556</v>
      </c>
      <c r="D30" s="13">
        <v>1260000</v>
      </c>
      <c r="E30" s="13">
        <v>0</v>
      </c>
      <c r="F30" s="13">
        <f t="shared" si="1"/>
        <v>1260000</v>
      </c>
      <c r="G30" s="18">
        <f t="shared" si="2"/>
        <v>100</v>
      </c>
    </row>
    <row r="31" spans="1:7">
      <c r="A31" s="8" t="s">
        <v>584</v>
      </c>
      <c r="B31" s="8" t="s">
        <v>555</v>
      </c>
      <c r="C31" s="8" t="s">
        <v>556</v>
      </c>
      <c r="D31" s="13">
        <v>19650000</v>
      </c>
      <c r="E31" s="13">
        <v>2743975</v>
      </c>
      <c r="F31" s="13">
        <f t="shared" si="1"/>
        <v>16906025</v>
      </c>
      <c r="G31" s="18">
        <f t="shared" si="2"/>
        <v>86.03575063613232</v>
      </c>
    </row>
    <row r="32" spans="1:7">
      <c r="A32" s="8" t="s">
        <v>585</v>
      </c>
      <c r="B32" s="8" t="s">
        <v>555</v>
      </c>
      <c r="C32" s="8" t="s">
        <v>556</v>
      </c>
      <c r="D32" s="13">
        <v>38019000</v>
      </c>
      <c r="E32" s="13">
        <v>21616994.66</v>
      </c>
      <c r="F32" s="13">
        <f t="shared" si="1"/>
        <v>16402005.34</v>
      </c>
      <c r="G32" s="18">
        <f t="shared" si="2"/>
        <v>43.141601146795026</v>
      </c>
    </row>
    <row r="33" spans="1:7" ht="38.25">
      <c r="A33" s="8" t="s">
        <v>586</v>
      </c>
      <c r="B33" s="8" t="s">
        <v>555</v>
      </c>
      <c r="C33" s="8" t="s">
        <v>556</v>
      </c>
      <c r="D33" s="13">
        <v>40000000</v>
      </c>
      <c r="E33" s="13">
        <v>4156367.6</v>
      </c>
      <c r="F33" s="13">
        <f t="shared" si="1"/>
        <v>35843632.399999999</v>
      </c>
      <c r="G33" s="18">
        <f t="shared" si="2"/>
        <v>89.609081000000003</v>
      </c>
    </row>
    <row r="34" spans="1:7">
      <c r="A34" s="8" t="s">
        <v>587</v>
      </c>
      <c r="B34" s="8" t="s">
        <v>555</v>
      </c>
      <c r="C34" s="8" t="s">
        <v>556</v>
      </c>
      <c r="D34" s="13">
        <v>520000</v>
      </c>
      <c r="E34" s="13">
        <v>180000</v>
      </c>
      <c r="F34" s="13">
        <f t="shared" si="1"/>
        <v>340000</v>
      </c>
      <c r="G34" s="18">
        <f t="shared" si="2"/>
        <v>65.384615384615387</v>
      </c>
    </row>
    <row r="35" spans="1:7" ht="25.5">
      <c r="A35" s="8" t="s">
        <v>588</v>
      </c>
      <c r="B35" s="8" t="s">
        <v>555</v>
      </c>
      <c r="C35" s="8" t="s">
        <v>556</v>
      </c>
      <c r="D35" s="13">
        <v>3800000</v>
      </c>
      <c r="E35" s="13">
        <v>1531818.2</v>
      </c>
      <c r="F35" s="13">
        <f t="shared" si="1"/>
        <v>2268181.7999999998</v>
      </c>
      <c r="G35" s="18">
        <f t="shared" si="2"/>
        <v>59.688994736842098</v>
      </c>
    </row>
    <row r="36" spans="1:7">
      <c r="A36" s="8" t="s">
        <v>589</v>
      </c>
      <c r="B36" s="8" t="s">
        <v>555</v>
      </c>
      <c r="C36" s="8" t="s">
        <v>556</v>
      </c>
      <c r="D36" s="13">
        <v>7000000</v>
      </c>
      <c r="E36" s="13">
        <v>2626094.86</v>
      </c>
      <c r="F36" s="13">
        <f t="shared" si="1"/>
        <v>4373905.1400000006</v>
      </c>
      <c r="G36" s="18">
        <f t="shared" si="2"/>
        <v>62.484359142857151</v>
      </c>
    </row>
    <row r="37" spans="1:7">
      <c r="A37" s="8" t="s">
        <v>590</v>
      </c>
      <c r="B37" s="8" t="s">
        <v>555</v>
      </c>
      <c r="C37" s="8" t="s">
        <v>556</v>
      </c>
      <c r="D37" s="13">
        <v>1242180</v>
      </c>
      <c r="E37" s="13">
        <v>0</v>
      </c>
      <c r="F37" s="13">
        <f t="shared" si="1"/>
        <v>1242180</v>
      </c>
      <c r="G37" s="18">
        <f t="shared" si="2"/>
        <v>100</v>
      </c>
    </row>
    <row r="38" spans="1:7">
      <c r="A38" s="8" t="s">
        <v>591</v>
      </c>
      <c r="B38" s="8" t="s">
        <v>555</v>
      </c>
      <c r="C38" s="8" t="s">
        <v>556</v>
      </c>
      <c r="D38" s="13">
        <v>9730560</v>
      </c>
      <c r="E38" s="16">
        <v>5617000</v>
      </c>
      <c r="F38" s="13">
        <f t="shared" si="1"/>
        <v>4113560</v>
      </c>
      <c r="G38" s="18">
        <f t="shared" si="2"/>
        <v>42.274648118916076</v>
      </c>
    </row>
    <row r="39" spans="1:7">
      <c r="A39" s="8" t="s">
        <v>592</v>
      </c>
      <c r="B39" s="8" t="s">
        <v>555</v>
      </c>
      <c r="C39" s="8" t="s">
        <v>556</v>
      </c>
      <c r="D39" s="13">
        <v>102082800</v>
      </c>
      <c r="E39" s="13">
        <v>69217330.269999996</v>
      </c>
      <c r="F39" s="13">
        <f t="shared" si="1"/>
        <v>32865469.730000004</v>
      </c>
      <c r="G39" s="18">
        <f t="shared" si="2"/>
        <v>32.194914059959174</v>
      </c>
    </row>
    <row r="40" spans="1:7">
      <c r="A40" s="8" t="s">
        <v>593</v>
      </c>
      <c r="B40" s="8" t="s">
        <v>555</v>
      </c>
      <c r="C40" s="8" t="s">
        <v>556</v>
      </c>
      <c r="D40" s="13">
        <v>900000</v>
      </c>
      <c r="E40" s="13">
        <v>10000</v>
      </c>
      <c r="F40" s="13">
        <f t="shared" si="1"/>
        <v>890000</v>
      </c>
      <c r="G40" s="18">
        <f t="shared" si="2"/>
        <v>98.888888888888886</v>
      </c>
    </row>
    <row r="41" spans="1:7">
      <c r="A41" s="24" t="s">
        <v>594</v>
      </c>
      <c r="B41" s="24"/>
      <c r="C41" s="24"/>
      <c r="D41" s="24"/>
      <c r="E41" s="24"/>
      <c r="F41" s="24"/>
      <c r="G41" s="24"/>
    </row>
    <row r="42" spans="1:7">
      <c r="A42" s="8" t="s">
        <v>595</v>
      </c>
      <c r="B42" s="8" t="s">
        <v>555</v>
      </c>
      <c r="C42" s="8" t="s">
        <v>556</v>
      </c>
      <c r="D42" s="13">
        <v>15000000</v>
      </c>
      <c r="E42" s="13">
        <v>6400059.3399999999</v>
      </c>
      <c r="F42" s="13">
        <f>+D42-E42</f>
        <v>8599940.6600000001</v>
      </c>
      <c r="G42" s="18">
        <f>+F42*100/D42</f>
        <v>57.332937733333331</v>
      </c>
    </row>
    <row r="43" spans="1:7">
      <c r="A43" s="8" t="s">
        <v>596</v>
      </c>
      <c r="B43" s="8" t="s">
        <v>555</v>
      </c>
      <c r="C43" s="8" t="s">
        <v>556</v>
      </c>
      <c r="D43" s="13">
        <v>685000</v>
      </c>
      <c r="E43" s="13">
        <v>159535</v>
      </c>
      <c r="F43" s="13">
        <f t="shared" ref="F43:F62" si="3">+D43-E43</f>
        <v>525465</v>
      </c>
      <c r="G43" s="18">
        <f t="shared" ref="G43:G62" si="4">+F43*100/D43</f>
        <v>76.710218978102191</v>
      </c>
    </row>
    <row r="44" spans="1:7">
      <c r="A44" s="8" t="s">
        <v>597</v>
      </c>
      <c r="B44" s="8" t="s">
        <v>555</v>
      </c>
      <c r="C44" s="8" t="s">
        <v>556</v>
      </c>
      <c r="D44" s="13">
        <v>13451820</v>
      </c>
      <c r="E44" s="13">
        <f>804508.97+150423.37+670920.33+439668.99+168158.58+308064.96+375318.27+158674.27+212291.47+127374.88+419388.3+290788.11+46755.55+336951.48+49532.44+96929.37+110744.69</f>
        <v>4766494.03</v>
      </c>
      <c r="F44" s="13">
        <f t="shared" si="3"/>
        <v>8685325.9699999988</v>
      </c>
      <c r="G44" s="18">
        <f t="shared" si="4"/>
        <v>64.56617743918666</v>
      </c>
    </row>
    <row r="45" spans="1:7">
      <c r="A45" s="8" t="s">
        <v>598</v>
      </c>
      <c r="B45" s="8" t="s">
        <v>555</v>
      </c>
      <c r="C45" s="8" t="s">
        <v>556</v>
      </c>
      <c r="D45" s="13">
        <v>390000</v>
      </c>
      <c r="E45" s="13">
        <v>63381.440000000002</v>
      </c>
      <c r="F45" s="13">
        <f t="shared" si="3"/>
        <v>326618.56</v>
      </c>
      <c r="G45" s="18">
        <f t="shared" si="4"/>
        <v>83.748348717948716</v>
      </c>
    </row>
    <row r="46" spans="1:7">
      <c r="A46" s="8" t="s">
        <v>599</v>
      </c>
      <c r="B46" s="8" t="s">
        <v>555</v>
      </c>
      <c r="C46" s="8" t="s">
        <v>556</v>
      </c>
      <c r="D46" s="13">
        <v>11894000</v>
      </c>
      <c r="E46" s="13">
        <f>5712142.73+62753.56+2452744.85</f>
        <v>8227641.1400000006</v>
      </c>
      <c r="F46" s="13">
        <f t="shared" si="3"/>
        <v>3666358.8599999994</v>
      </c>
      <c r="G46" s="18">
        <f t="shared" si="4"/>
        <v>30.825280477551701</v>
      </c>
    </row>
    <row r="47" spans="1:7">
      <c r="A47" s="8" t="s">
        <v>600</v>
      </c>
      <c r="B47" s="8" t="s">
        <v>555</v>
      </c>
      <c r="C47" s="8" t="s">
        <v>556</v>
      </c>
      <c r="D47" s="13">
        <v>3612210</v>
      </c>
      <c r="E47" s="13">
        <v>258092.43</v>
      </c>
      <c r="F47" s="13">
        <f t="shared" si="3"/>
        <v>3354117.57</v>
      </c>
      <c r="G47" s="18">
        <f t="shared" si="4"/>
        <v>92.854999294060974</v>
      </c>
    </row>
    <row r="48" spans="1:7">
      <c r="A48" s="8" t="s">
        <v>601</v>
      </c>
      <c r="B48" s="8" t="s">
        <v>555</v>
      </c>
      <c r="C48" s="8" t="s">
        <v>556</v>
      </c>
      <c r="D48" s="13">
        <v>4181110</v>
      </c>
      <c r="E48" s="13">
        <v>84255.64</v>
      </c>
      <c r="F48" s="13">
        <f t="shared" si="3"/>
        <v>4096854.36</v>
      </c>
      <c r="G48" s="18">
        <f t="shared" si="4"/>
        <v>97.984849956112129</v>
      </c>
    </row>
    <row r="49" spans="1:7">
      <c r="A49" s="8" t="s">
        <v>602</v>
      </c>
      <c r="B49" s="8" t="s">
        <v>555</v>
      </c>
      <c r="C49" s="8" t="s">
        <v>556</v>
      </c>
      <c r="D49" s="13">
        <v>3362210</v>
      </c>
      <c r="E49" s="13">
        <v>14270</v>
      </c>
      <c r="F49" s="13">
        <f t="shared" si="3"/>
        <v>3347940</v>
      </c>
      <c r="G49" s="18">
        <f t="shared" si="4"/>
        <v>99.575576778368983</v>
      </c>
    </row>
    <row r="50" spans="1:7">
      <c r="A50" s="8" t="s">
        <v>603</v>
      </c>
      <c r="B50" s="8" t="s">
        <v>555</v>
      </c>
      <c r="C50" s="8" t="s">
        <v>556</v>
      </c>
      <c r="D50" s="13">
        <v>9420830</v>
      </c>
      <c r="E50" s="13">
        <f>1229645.91+326947.99</f>
        <v>1556593.9</v>
      </c>
      <c r="F50" s="13">
        <f t="shared" si="3"/>
        <v>7864236.0999999996</v>
      </c>
      <c r="G50" s="18">
        <f t="shared" si="4"/>
        <v>83.477104458948943</v>
      </c>
    </row>
    <row r="51" spans="1:7">
      <c r="A51" s="8" t="s">
        <v>604</v>
      </c>
      <c r="B51" s="8" t="s">
        <v>555</v>
      </c>
      <c r="C51" s="8" t="s">
        <v>556</v>
      </c>
      <c r="D51" s="13">
        <v>2181110</v>
      </c>
      <c r="E51" s="13">
        <v>10200</v>
      </c>
      <c r="F51" s="13">
        <f t="shared" si="3"/>
        <v>2170910</v>
      </c>
      <c r="G51" s="18">
        <f t="shared" si="4"/>
        <v>99.532348208022526</v>
      </c>
    </row>
    <row r="52" spans="1:7">
      <c r="A52" s="8" t="s">
        <v>605</v>
      </c>
      <c r="B52" s="8" t="s">
        <v>555</v>
      </c>
      <c r="C52" s="8" t="s">
        <v>556</v>
      </c>
      <c r="D52" s="13">
        <v>1530830</v>
      </c>
      <c r="E52" s="13">
        <v>523305.83</v>
      </c>
      <c r="F52" s="13">
        <f t="shared" si="3"/>
        <v>1007524.1699999999</v>
      </c>
      <c r="G52" s="18">
        <f t="shared" si="4"/>
        <v>65.815549081217384</v>
      </c>
    </row>
    <row r="53" spans="1:7">
      <c r="A53" s="8" t="s">
        <v>606</v>
      </c>
      <c r="B53" s="8" t="s">
        <v>555</v>
      </c>
      <c r="C53" s="8" t="s">
        <v>556</v>
      </c>
      <c r="D53" s="13">
        <v>3885830</v>
      </c>
      <c r="E53" s="13">
        <v>247802.18</v>
      </c>
      <c r="F53" s="13">
        <f t="shared" si="3"/>
        <v>3638027.82</v>
      </c>
      <c r="G53" s="18">
        <f t="shared" si="4"/>
        <v>93.622927920161203</v>
      </c>
    </row>
    <row r="54" spans="1:7">
      <c r="A54" s="8" t="s">
        <v>607</v>
      </c>
      <c r="B54" s="8" t="s">
        <v>555</v>
      </c>
      <c r="C54" s="8" t="s">
        <v>556</v>
      </c>
      <c r="D54" s="13">
        <v>18461360</v>
      </c>
      <c r="E54" s="13">
        <f>6840423.79+17430</f>
        <v>6857853.79</v>
      </c>
      <c r="F54" s="13">
        <f t="shared" si="3"/>
        <v>11603506.210000001</v>
      </c>
      <c r="G54" s="18">
        <f t="shared" si="4"/>
        <v>62.852932882517862</v>
      </c>
    </row>
    <row r="55" spans="1:7">
      <c r="A55" s="8" t="s">
        <v>608</v>
      </c>
      <c r="B55" s="8" t="s">
        <v>555</v>
      </c>
      <c r="C55" s="8" t="s">
        <v>556</v>
      </c>
      <c r="D55" s="13">
        <v>8248770</v>
      </c>
      <c r="E55" s="13">
        <f>339945.69+57082.06+152690.07+47282.71+60917.1+29462.69+38581.71+7866.85+3767.76+45609.46+73902.79+224051.67+229431.12+100192.98+84439.54+99357.09+38418.7+1654.05</f>
        <v>1634654.0399999998</v>
      </c>
      <c r="F55" s="13">
        <f t="shared" si="3"/>
        <v>6614115.96</v>
      </c>
      <c r="G55" s="18">
        <f t="shared" si="4"/>
        <v>80.183057110332811</v>
      </c>
    </row>
    <row r="56" spans="1:7">
      <c r="A56" s="8" t="s">
        <v>609</v>
      </c>
      <c r="B56" s="8" t="s">
        <v>555</v>
      </c>
      <c r="C56" s="8" t="s">
        <v>556</v>
      </c>
      <c r="D56" s="13">
        <v>280000</v>
      </c>
      <c r="E56" s="13">
        <v>173508.75</v>
      </c>
      <c r="F56" s="13">
        <f t="shared" si="3"/>
        <v>106491.25</v>
      </c>
      <c r="G56" s="18">
        <f t="shared" si="4"/>
        <v>38.032589285714288</v>
      </c>
    </row>
    <row r="57" spans="1:7">
      <c r="A57" s="8" t="s">
        <v>610</v>
      </c>
      <c r="B57" s="8" t="s">
        <v>555</v>
      </c>
      <c r="C57" s="8" t="s">
        <v>556</v>
      </c>
      <c r="D57" s="13">
        <v>26076600</v>
      </c>
      <c r="E57" s="13">
        <f>7431586.95+80910.52+377662.55+317302.74+327669.81+404198.48+87286.6+56131.61+51182.12+447897.15+171775.33+524466.62+4088.64+130820.79+263283.82+357329.51+86330.18+49229.12</f>
        <v>11169152.539999997</v>
      </c>
      <c r="F57" s="13">
        <f t="shared" si="3"/>
        <v>14907447.460000003</v>
      </c>
      <c r="G57" s="18">
        <f t="shared" si="4"/>
        <v>57.167910923970162</v>
      </c>
    </row>
    <row r="58" spans="1:7" ht="25.5">
      <c r="A58" s="8" t="s">
        <v>611</v>
      </c>
      <c r="B58" s="8" t="s">
        <v>555</v>
      </c>
      <c r="C58" s="8" t="s">
        <v>556</v>
      </c>
      <c r="D58" s="13">
        <v>8235000</v>
      </c>
      <c r="E58" s="13">
        <f>212779.36+846</f>
        <v>213625.36</v>
      </c>
      <c r="F58" s="13">
        <f t="shared" si="3"/>
        <v>8021374.6399999997</v>
      </c>
      <c r="G58" s="18">
        <f t="shared" si="4"/>
        <v>97.405885124468725</v>
      </c>
    </row>
    <row r="59" spans="1:7">
      <c r="A59" s="8" t="s">
        <v>612</v>
      </c>
      <c r="B59" s="8" t="s">
        <v>555</v>
      </c>
      <c r="C59" s="8" t="s">
        <v>556</v>
      </c>
      <c r="D59" s="13">
        <v>7719150</v>
      </c>
      <c r="E59" s="13">
        <f>3038716.7+1110+15577.58+11715.99+14151.48+1100.2+13320+9990+4440+3378.18+6660+35520+15540+9990</f>
        <v>3181210.1300000008</v>
      </c>
      <c r="F59" s="13">
        <f t="shared" si="3"/>
        <v>4537939.8699999992</v>
      </c>
      <c r="G59" s="18">
        <f t="shared" si="4"/>
        <v>58.788077314212046</v>
      </c>
    </row>
    <row r="60" spans="1:7">
      <c r="A60" s="8" t="s">
        <v>613</v>
      </c>
      <c r="B60" s="8" t="s">
        <v>555</v>
      </c>
      <c r="C60" s="8" t="s">
        <v>556</v>
      </c>
      <c r="D60" s="13">
        <v>610000</v>
      </c>
      <c r="E60" s="13">
        <v>0</v>
      </c>
      <c r="F60" s="13">
        <f t="shared" si="3"/>
        <v>610000</v>
      </c>
      <c r="G60" s="18">
        <f t="shared" si="4"/>
        <v>100</v>
      </c>
    </row>
    <row r="61" spans="1:7">
      <c r="A61" s="8" t="s">
        <v>614</v>
      </c>
      <c r="B61" s="8" t="s">
        <v>555</v>
      </c>
      <c r="C61" s="8" t="s">
        <v>556</v>
      </c>
      <c r="D61" s="13">
        <v>155000</v>
      </c>
      <c r="E61" s="13">
        <v>29378</v>
      </c>
      <c r="F61" s="13">
        <f t="shared" si="3"/>
        <v>125622</v>
      </c>
      <c r="G61" s="18">
        <f t="shared" si="4"/>
        <v>81.046451612903226</v>
      </c>
    </row>
    <row r="62" spans="1:7">
      <c r="A62" s="8" t="s">
        <v>615</v>
      </c>
      <c r="B62" s="8" t="s">
        <v>555</v>
      </c>
      <c r="C62" s="8" t="s">
        <v>556</v>
      </c>
      <c r="D62" s="13">
        <v>2730000</v>
      </c>
      <c r="E62" s="13">
        <v>86938.45</v>
      </c>
      <c r="F62" s="13">
        <f t="shared" si="3"/>
        <v>2643061.5499999998</v>
      </c>
      <c r="G62" s="18">
        <f t="shared" si="4"/>
        <v>96.815441391941377</v>
      </c>
    </row>
    <row r="63" spans="1:7">
      <c r="A63" s="24" t="s">
        <v>616</v>
      </c>
      <c r="B63" s="24"/>
      <c r="C63" s="24"/>
      <c r="D63" s="24"/>
      <c r="E63" s="24"/>
      <c r="F63" s="24"/>
      <c r="G63" s="24"/>
    </row>
    <row r="64" spans="1:7" ht="25.5">
      <c r="A64" s="10" t="s">
        <v>617</v>
      </c>
      <c r="B64" s="8" t="s">
        <v>555</v>
      </c>
      <c r="C64" s="8" t="s">
        <v>556</v>
      </c>
      <c r="D64" s="13">
        <v>6000000</v>
      </c>
      <c r="E64" s="13">
        <v>0</v>
      </c>
      <c r="F64" s="13">
        <f>+D64-E64</f>
        <v>6000000</v>
      </c>
      <c r="G64" s="18">
        <f>+F64*100/D64</f>
        <v>100</v>
      </c>
    </row>
    <row r="65" spans="1:7">
      <c r="A65" s="10" t="s">
        <v>618</v>
      </c>
      <c r="B65" s="8" t="s">
        <v>555</v>
      </c>
      <c r="C65" s="8" t="s">
        <v>556</v>
      </c>
      <c r="D65" s="13">
        <v>120000000</v>
      </c>
      <c r="E65" s="13">
        <v>0</v>
      </c>
      <c r="F65" s="13">
        <f t="shared" ref="F65:F70" si="5">+D65-E65</f>
        <v>120000000</v>
      </c>
      <c r="G65" s="18">
        <f t="shared" ref="G65:G70" si="6">+F65*100/D65</f>
        <v>100</v>
      </c>
    </row>
    <row r="66" spans="1:7" ht="38.25">
      <c r="A66" s="8" t="s">
        <v>619</v>
      </c>
      <c r="B66" s="8" t="s">
        <v>555</v>
      </c>
      <c r="C66" s="8" t="s">
        <v>556</v>
      </c>
      <c r="D66" s="13">
        <v>41598780</v>
      </c>
      <c r="E66" s="13">
        <f>229650+546886.5</f>
        <v>776536.5</v>
      </c>
      <c r="F66" s="13">
        <f t="shared" si="5"/>
        <v>40822243.5</v>
      </c>
      <c r="G66" s="18">
        <f t="shared" si="6"/>
        <v>98.133270975735343</v>
      </c>
    </row>
    <row r="67" spans="1:7" ht="25.5">
      <c r="A67" s="8" t="s">
        <v>620</v>
      </c>
      <c r="B67" s="8" t="s">
        <v>555</v>
      </c>
      <c r="C67" s="8" t="s">
        <v>556</v>
      </c>
      <c r="D67" s="13">
        <v>29986210</v>
      </c>
      <c r="E67" s="13">
        <f>2685100+40000+418221.77+918028.44+695000+2690000+265288.71+1962963.76+776276.46+2085010+718339.44+1661840+2290933.06</f>
        <v>17207001.640000001</v>
      </c>
      <c r="F67" s="13">
        <f t="shared" si="5"/>
        <v>12779208.359999999</v>
      </c>
      <c r="G67" s="18">
        <f t="shared" si="6"/>
        <v>42.616950791713926</v>
      </c>
    </row>
    <row r="68" spans="1:7" ht="102">
      <c r="A68" s="8" t="s">
        <v>621</v>
      </c>
      <c r="B68" s="8" t="s">
        <v>555</v>
      </c>
      <c r="C68" s="8" t="s">
        <v>556</v>
      </c>
      <c r="D68" s="13">
        <v>86070000</v>
      </c>
      <c r="E68" s="13">
        <v>5964410.7000000002</v>
      </c>
      <c r="F68" s="13">
        <f t="shared" si="5"/>
        <v>80105589.299999997</v>
      </c>
      <c r="G68" s="18">
        <f t="shared" si="6"/>
        <v>93.07027919135588</v>
      </c>
    </row>
    <row r="69" spans="1:7">
      <c r="A69" s="8" t="s">
        <v>622</v>
      </c>
      <c r="B69" s="8" t="s">
        <v>555</v>
      </c>
      <c r="C69" s="8" t="s">
        <v>556</v>
      </c>
      <c r="D69" s="13">
        <v>700000</v>
      </c>
      <c r="E69" s="13">
        <v>480481.83</v>
      </c>
      <c r="F69" s="13">
        <f t="shared" si="5"/>
        <v>219518.16999999998</v>
      </c>
      <c r="G69" s="18">
        <f t="shared" si="6"/>
        <v>31.359738571428572</v>
      </c>
    </row>
    <row r="70" spans="1:7" ht="38.25">
      <c r="A70" s="10" t="s">
        <v>623</v>
      </c>
      <c r="B70" s="10" t="s">
        <v>555</v>
      </c>
      <c r="C70" s="10" t="s">
        <v>556</v>
      </c>
      <c r="D70" s="14">
        <v>12000000</v>
      </c>
      <c r="E70" s="13">
        <v>777690.2</v>
      </c>
      <c r="F70" s="13">
        <f t="shared" si="5"/>
        <v>11222309.800000001</v>
      </c>
      <c r="G70" s="18">
        <f t="shared" si="6"/>
        <v>93.519248333333337</v>
      </c>
    </row>
    <row r="71" spans="1:7">
      <c r="A71" s="24" t="s">
        <v>624</v>
      </c>
      <c r="B71" s="24"/>
      <c r="C71" s="24"/>
      <c r="D71" s="24"/>
      <c r="E71" s="24"/>
      <c r="F71" s="24"/>
      <c r="G71" s="24"/>
    </row>
    <row r="72" spans="1:7">
      <c r="A72" s="8" t="s">
        <v>625</v>
      </c>
      <c r="B72" s="8" t="s">
        <v>555</v>
      </c>
      <c r="C72" s="8" t="s">
        <v>556</v>
      </c>
      <c r="D72" s="13">
        <v>5400000</v>
      </c>
      <c r="E72" s="13">
        <v>0</v>
      </c>
      <c r="F72" s="13">
        <f>+D72-E72</f>
        <v>5400000</v>
      </c>
      <c r="G72" s="18">
        <f>+F72*100/D72</f>
        <v>100</v>
      </c>
    </row>
    <row r="73" spans="1:7" s="7" customFormat="1">
      <c r="D73" s="15"/>
      <c r="E73" s="15"/>
      <c r="F73" s="15"/>
      <c r="G73" s="19"/>
    </row>
    <row r="74" spans="1:7" s="7" customFormat="1">
      <c r="D74" s="15"/>
      <c r="E74" s="15"/>
      <c r="F74" s="15"/>
      <c r="G74" s="19"/>
    </row>
    <row r="75" spans="1:7" s="7" customFormat="1">
      <c r="D75" s="15"/>
      <c r="E75" s="15"/>
      <c r="F75" s="15"/>
      <c r="G75" s="19"/>
    </row>
    <row r="76" spans="1:7" s="7" customFormat="1">
      <c r="D76" s="15"/>
      <c r="E76" s="15"/>
      <c r="F76" s="15"/>
      <c r="G76" s="19"/>
    </row>
    <row r="77" spans="1:7" s="7" customFormat="1">
      <c r="D77" s="15"/>
      <c r="E77" s="15"/>
      <c r="F77" s="15"/>
      <c r="G77" s="19"/>
    </row>
    <row r="78" spans="1:7" s="7" customFormat="1">
      <c r="D78" s="15"/>
      <c r="E78" s="15"/>
      <c r="F78" s="15"/>
      <c r="G78" s="19"/>
    </row>
    <row r="79" spans="1:7" s="7" customFormat="1">
      <c r="D79" s="15"/>
      <c r="E79" s="15"/>
      <c r="F79" s="15"/>
      <c r="G79" s="19"/>
    </row>
    <row r="80" spans="1:7" s="7" customFormat="1">
      <c r="D80" s="15"/>
      <c r="E80" s="15"/>
      <c r="F80" s="15"/>
      <c r="G80" s="19"/>
    </row>
    <row r="81" spans="4:7" s="7" customFormat="1">
      <c r="D81" s="15"/>
      <c r="E81" s="15"/>
      <c r="F81" s="15"/>
      <c r="G81" s="19"/>
    </row>
    <row r="82" spans="4:7" s="7" customFormat="1">
      <c r="D82" s="15"/>
      <c r="E82" s="15"/>
      <c r="F82" s="15"/>
      <c r="G82" s="19"/>
    </row>
    <row r="83" spans="4:7" s="7" customFormat="1">
      <c r="D83" s="15"/>
      <c r="E83" s="15"/>
      <c r="F83" s="15"/>
      <c r="G83" s="19"/>
    </row>
    <row r="84" spans="4:7" s="7" customFormat="1">
      <c r="D84" s="15"/>
      <c r="E84" s="15"/>
      <c r="F84" s="15"/>
      <c r="G84" s="19"/>
    </row>
    <row r="85" spans="4:7" s="7" customFormat="1">
      <c r="D85" s="15"/>
      <c r="E85" s="15"/>
      <c r="F85" s="15"/>
      <c r="G85" s="19"/>
    </row>
    <row r="86" spans="4:7" s="7" customFormat="1">
      <c r="D86" s="15"/>
      <c r="E86" s="15"/>
      <c r="F86" s="15"/>
      <c r="G86" s="19"/>
    </row>
    <row r="87" spans="4:7" s="7" customFormat="1">
      <c r="D87" s="15"/>
      <c r="E87" s="15"/>
      <c r="F87" s="15"/>
      <c r="G87" s="19"/>
    </row>
    <row r="88" spans="4:7" s="7" customFormat="1">
      <c r="D88" s="15"/>
      <c r="E88" s="15"/>
      <c r="F88" s="15"/>
      <c r="G88" s="19"/>
    </row>
    <row r="89" spans="4:7" s="7" customFormat="1">
      <c r="D89" s="15"/>
      <c r="E89" s="15"/>
      <c r="F89" s="15"/>
      <c r="G89" s="19"/>
    </row>
    <row r="90" spans="4:7" s="7" customFormat="1">
      <c r="D90" s="15"/>
      <c r="E90" s="15"/>
      <c r="F90" s="15"/>
      <c r="G90" s="19"/>
    </row>
    <row r="91" spans="4:7" s="7" customFormat="1">
      <c r="D91" s="15"/>
      <c r="E91" s="15"/>
      <c r="F91" s="15"/>
      <c r="G91" s="19"/>
    </row>
    <row r="92" spans="4:7" s="7" customFormat="1">
      <c r="D92" s="15"/>
      <c r="E92" s="15"/>
      <c r="F92" s="15"/>
      <c r="G92" s="19"/>
    </row>
    <row r="93" spans="4:7" s="7" customFormat="1">
      <c r="D93" s="15"/>
      <c r="E93" s="15"/>
      <c r="F93" s="15"/>
      <c r="G93" s="19"/>
    </row>
    <row r="94" spans="4:7" s="7" customFormat="1">
      <c r="D94" s="15"/>
      <c r="E94" s="15"/>
      <c r="F94" s="15"/>
      <c r="G94" s="19"/>
    </row>
    <row r="95" spans="4:7" s="7" customFormat="1">
      <c r="D95" s="15"/>
      <c r="E95" s="15"/>
      <c r="F95" s="15"/>
      <c r="G95" s="19"/>
    </row>
    <row r="96" spans="4:7" s="7" customFormat="1">
      <c r="D96" s="15"/>
      <c r="E96" s="15"/>
      <c r="F96" s="15"/>
      <c r="G96" s="19"/>
    </row>
    <row r="97" spans="4:7" s="7" customFormat="1">
      <c r="D97" s="15"/>
      <c r="E97" s="15"/>
      <c r="F97" s="15"/>
      <c r="G97" s="19"/>
    </row>
    <row r="98" spans="4:7" s="7" customFormat="1">
      <c r="D98" s="15"/>
      <c r="E98" s="15"/>
      <c r="F98" s="15"/>
      <c r="G98" s="19"/>
    </row>
    <row r="99" spans="4:7" s="7" customFormat="1">
      <c r="D99" s="15"/>
      <c r="E99" s="15"/>
      <c r="F99" s="15"/>
      <c r="G99" s="19"/>
    </row>
    <row r="100" spans="4:7" s="7" customFormat="1">
      <c r="D100" s="15"/>
      <c r="E100" s="15"/>
      <c r="F100" s="15"/>
      <c r="G100" s="19"/>
    </row>
    <row r="101" spans="4:7" s="7" customFormat="1">
      <c r="D101" s="15"/>
      <c r="E101" s="15"/>
      <c r="F101" s="15"/>
      <c r="G101" s="19"/>
    </row>
    <row r="102" spans="4:7" s="7" customFormat="1">
      <c r="D102" s="15"/>
      <c r="E102" s="15"/>
      <c r="F102" s="15"/>
      <c r="G102" s="19"/>
    </row>
    <row r="103" spans="4:7" s="7" customFormat="1">
      <c r="D103" s="15"/>
      <c r="E103" s="15"/>
      <c r="F103" s="15"/>
      <c r="G103" s="19"/>
    </row>
    <row r="104" spans="4:7" s="7" customFormat="1">
      <c r="D104" s="15"/>
      <c r="E104" s="15"/>
      <c r="F104" s="15"/>
      <c r="G104" s="19"/>
    </row>
    <row r="105" spans="4:7" s="7" customFormat="1">
      <c r="D105" s="15"/>
      <c r="E105" s="15"/>
      <c r="F105" s="15"/>
      <c r="G105" s="19"/>
    </row>
    <row r="106" spans="4:7" s="7" customFormat="1">
      <c r="D106" s="15"/>
      <c r="E106" s="15"/>
      <c r="F106" s="15"/>
      <c r="G106" s="19"/>
    </row>
    <row r="107" spans="4:7" s="7" customFormat="1">
      <c r="D107" s="15"/>
      <c r="E107" s="15"/>
      <c r="F107" s="15"/>
      <c r="G107" s="19"/>
    </row>
    <row r="108" spans="4:7" s="7" customFormat="1">
      <c r="D108" s="15"/>
      <c r="E108" s="15"/>
      <c r="F108" s="15"/>
      <c r="G108" s="19"/>
    </row>
    <row r="109" spans="4:7" s="7" customFormat="1">
      <c r="D109" s="15"/>
      <c r="E109" s="15"/>
      <c r="F109" s="15"/>
      <c r="G109" s="19"/>
    </row>
    <row r="110" spans="4:7" s="7" customFormat="1">
      <c r="D110" s="15"/>
      <c r="E110" s="15"/>
      <c r="F110" s="15"/>
      <c r="G110" s="19"/>
    </row>
    <row r="111" spans="4:7" s="7" customFormat="1">
      <c r="D111" s="15"/>
      <c r="E111" s="15"/>
      <c r="F111" s="15"/>
      <c r="G111" s="19"/>
    </row>
    <row r="112" spans="4:7" s="7" customFormat="1">
      <c r="D112" s="15"/>
      <c r="E112" s="15"/>
      <c r="F112" s="15"/>
      <c r="G112" s="19"/>
    </row>
    <row r="113" spans="4:7" s="7" customFormat="1">
      <c r="D113" s="15"/>
      <c r="E113" s="15"/>
      <c r="F113" s="15"/>
      <c r="G113" s="19"/>
    </row>
    <row r="114" spans="4:7" s="7" customFormat="1">
      <c r="D114" s="15"/>
      <c r="E114" s="15"/>
      <c r="F114" s="15"/>
      <c r="G114" s="19"/>
    </row>
    <row r="115" spans="4:7" s="7" customFormat="1">
      <c r="D115" s="15"/>
      <c r="E115" s="15"/>
      <c r="F115" s="15"/>
      <c r="G115" s="19"/>
    </row>
    <row r="116" spans="4:7" s="7" customFormat="1">
      <c r="D116" s="15"/>
      <c r="E116" s="15"/>
      <c r="F116" s="15"/>
      <c r="G116" s="19"/>
    </row>
    <row r="117" spans="4:7" s="7" customFormat="1">
      <c r="D117" s="15"/>
      <c r="E117" s="15"/>
      <c r="F117" s="15"/>
      <c r="G117" s="19"/>
    </row>
    <row r="118" spans="4:7" s="7" customFormat="1">
      <c r="D118" s="15"/>
      <c r="E118" s="15"/>
      <c r="F118" s="15"/>
      <c r="G118" s="19"/>
    </row>
    <row r="119" spans="4:7" s="7" customFormat="1">
      <c r="D119" s="15"/>
      <c r="E119" s="15"/>
      <c r="F119" s="15"/>
      <c r="G119" s="19"/>
    </row>
    <row r="120" spans="4:7" s="7" customFormat="1">
      <c r="D120" s="15"/>
      <c r="E120" s="15"/>
      <c r="F120" s="15"/>
      <c r="G120" s="19"/>
    </row>
    <row r="121" spans="4:7" s="7" customFormat="1">
      <c r="D121" s="15"/>
      <c r="E121" s="15"/>
      <c r="F121" s="15"/>
      <c r="G121" s="19"/>
    </row>
    <row r="122" spans="4:7" s="7" customFormat="1">
      <c r="D122" s="15"/>
      <c r="E122" s="15"/>
      <c r="F122" s="15"/>
      <c r="G122" s="19"/>
    </row>
    <row r="123" spans="4:7" s="7" customFormat="1">
      <c r="D123" s="15"/>
      <c r="E123" s="15"/>
      <c r="F123" s="15"/>
      <c r="G123" s="19"/>
    </row>
    <row r="124" spans="4:7" s="7" customFormat="1">
      <c r="D124" s="15"/>
      <c r="E124" s="15"/>
      <c r="F124" s="15"/>
      <c r="G124" s="19"/>
    </row>
    <row r="125" spans="4:7" s="7" customFormat="1">
      <c r="D125" s="15"/>
      <c r="E125" s="15"/>
      <c r="F125" s="15"/>
      <c r="G125" s="19"/>
    </row>
    <row r="126" spans="4:7" s="7" customFormat="1">
      <c r="D126" s="15"/>
      <c r="E126" s="15"/>
      <c r="F126" s="15"/>
      <c r="G126" s="19"/>
    </row>
    <row r="127" spans="4:7" s="7" customFormat="1">
      <c r="D127" s="15"/>
      <c r="E127" s="15"/>
      <c r="F127" s="15"/>
      <c r="G127" s="19"/>
    </row>
    <row r="128" spans="4:7" s="7" customFormat="1">
      <c r="D128" s="15"/>
      <c r="E128" s="15"/>
      <c r="F128" s="15"/>
      <c r="G128" s="19"/>
    </row>
    <row r="129" spans="4:7" s="7" customFormat="1">
      <c r="D129" s="15"/>
      <c r="E129" s="15"/>
      <c r="F129" s="15"/>
      <c r="G129" s="19"/>
    </row>
    <row r="130" spans="4:7" s="7" customFormat="1">
      <c r="D130" s="15"/>
      <c r="E130" s="15"/>
      <c r="F130" s="15"/>
      <c r="G130" s="19"/>
    </row>
    <row r="131" spans="4:7" s="7" customFormat="1">
      <c r="D131" s="15"/>
      <c r="E131" s="15"/>
      <c r="F131" s="15"/>
      <c r="G131" s="19"/>
    </row>
    <row r="132" spans="4:7" s="7" customFormat="1">
      <c r="D132" s="15"/>
      <c r="E132" s="15"/>
      <c r="F132" s="15"/>
      <c r="G132" s="19"/>
    </row>
    <row r="133" spans="4:7" s="7" customFormat="1">
      <c r="D133" s="15"/>
      <c r="E133" s="15"/>
      <c r="F133" s="15"/>
      <c r="G133" s="19"/>
    </row>
    <row r="134" spans="4:7" s="7" customFormat="1">
      <c r="D134" s="15"/>
      <c r="E134" s="15"/>
      <c r="F134" s="15"/>
      <c r="G134" s="19"/>
    </row>
    <row r="135" spans="4:7" s="7" customFormat="1">
      <c r="D135" s="15"/>
      <c r="E135" s="15"/>
      <c r="F135" s="15"/>
      <c r="G135" s="19"/>
    </row>
    <row r="136" spans="4:7" s="7" customFormat="1">
      <c r="D136" s="15"/>
      <c r="E136" s="15"/>
      <c r="F136" s="15"/>
      <c r="G136" s="19"/>
    </row>
    <row r="137" spans="4:7" s="7" customFormat="1">
      <c r="D137" s="15"/>
      <c r="E137" s="15"/>
      <c r="F137" s="15"/>
      <c r="G137" s="19"/>
    </row>
    <row r="138" spans="4:7" s="7" customFormat="1">
      <c r="D138" s="15"/>
      <c r="E138" s="15"/>
      <c r="F138" s="15"/>
      <c r="G138" s="19"/>
    </row>
    <row r="139" spans="4:7" s="7" customFormat="1">
      <c r="D139" s="15"/>
      <c r="E139" s="15"/>
      <c r="F139" s="15"/>
      <c r="G139" s="19"/>
    </row>
    <row r="140" spans="4:7" s="7" customFormat="1">
      <c r="D140" s="15"/>
      <c r="E140" s="15"/>
      <c r="F140" s="15"/>
      <c r="G140" s="19"/>
    </row>
    <row r="141" spans="4:7" s="7" customFormat="1">
      <c r="D141" s="15"/>
      <c r="E141" s="15"/>
      <c r="F141" s="15"/>
      <c r="G141" s="19"/>
    </row>
    <row r="142" spans="4:7" s="7" customFormat="1">
      <c r="D142" s="15"/>
      <c r="E142" s="15"/>
      <c r="F142" s="15"/>
      <c r="G142" s="19"/>
    </row>
    <row r="143" spans="4:7" s="7" customFormat="1">
      <c r="D143" s="15"/>
      <c r="E143" s="15"/>
      <c r="F143" s="15"/>
      <c r="G143" s="19"/>
    </row>
    <row r="144" spans="4:7" s="7" customFormat="1">
      <c r="D144" s="15"/>
      <c r="E144" s="15"/>
      <c r="F144" s="15"/>
      <c r="G144" s="19"/>
    </row>
    <row r="145" spans="4:7" s="7" customFormat="1">
      <c r="D145" s="15"/>
      <c r="E145" s="15"/>
      <c r="F145" s="15"/>
      <c r="G145" s="19"/>
    </row>
    <row r="146" spans="4:7" s="7" customFormat="1">
      <c r="D146" s="15"/>
      <c r="E146" s="15"/>
      <c r="F146" s="15"/>
      <c r="G146" s="19"/>
    </row>
    <row r="147" spans="4:7" s="7" customFormat="1">
      <c r="D147" s="15"/>
      <c r="E147" s="15"/>
      <c r="F147" s="15"/>
      <c r="G147" s="19"/>
    </row>
    <row r="148" spans="4:7" s="7" customFormat="1">
      <c r="D148" s="15"/>
      <c r="E148" s="15"/>
      <c r="F148" s="15"/>
      <c r="G148" s="19"/>
    </row>
    <row r="149" spans="4:7" s="7" customFormat="1">
      <c r="D149" s="15"/>
      <c r="E149" s="15"/>
      <c r="F149" s="15"/>
      <c r="G149" s="19"/>
    </row>
    <row r="150" spans="4:7" s="7" customFormat="1">
      <c r="D150" s="15"/>
      <c r="E150" s="15"/>
      <c r="F150" s="15"/>
      <c r="G150" s="19"/>
    </row>
    <row r="151" spans="4:7" s="7" customFormat="1">
      <c r="D151" s="15"/>
      <c r="E151" s="15"/>
      <c r="F151" s="15"/>
      <c r="G151" s="19"/>
    </row>
    <row r="152" spans="4:7" s="7" customFormat="1">
      <c r="D152" s="15"/>
      <c r="E152" s="15"/>
      <c r="F152" s="15"/>
      <c r="G152" s="19"/>
    </row>
    <row r="153" spans="4:7" s="7" customFormat="1">
      <c r="D153" s="15"/>
      <c r="E153" s="15"/>
      <c r="F153" s="15"/>
      <c r="G153" s="19"/>
    </row>
    <row r="154" spans="4:7" s="7" customFormat="1">
      <c r="D154" s="15"/>
      <c r="E154" s="15"/>
      <c r="F154" s="15"/>
      <c r="G154" s="19"/>
    </row>
    <row r="155" spans="4:7" s="7" customFormat="1">
      <c r="D155" s="15"/>
      <c r="E155" s="15"/>
      <c r="F155" s="15"/>
      <c r="G155" s="19"/>
    </row>
    <row r="156" spans="4:7" s="7" customFormat="1">
      <c r="D156" s="15"/>
      <c r="E156" s="15"/>
      <c r="F156" s="15"/>
      <c r="G156" s="19"/>
    </row>
    <row r="157" spans="4:7" s="7" customFormat="1">
      <c r="D157" s="15"/>
      <c r="E157" s="15"/>
      <c r="F157" s="15"/>
      <c r="G157" s="19"/>
    </row>
    <row r="158" spans="4:7" s="7" customFormat="1">
      <c r="D158" s="15"/>
      <c r="E158" s="15"/>
      <c r="F158" s="15"/>
      <c r="G158" s="19"/>
    </row>
    <row r="159" spans="4:7" s="7" customFormat="1">
      <c r="D159" s="15"/>
      <c r="E159" s="15"/>
      <c r="F159" s="15"/>
      <c r="G159" s="19"/>
    </row>
    <row r="160" spans="4:7" s="7" customFormat="1">
      <c r="D160" s="15"/>
      <c r="E160" s="15"/>
      <c r="F160" s="15"/>
      <c r="G160" s="19"/>
    </row>
    <row r="161" spans="4:7" s="7" customFormat="1">
      <c r="D161" s="15"/>
      <c r="E161" s="15"/>
      <c r="F161" s="15"/>
      <c r="G161" s="19"/>
    </row>
    <row r="162" spans="4:7" s="7" customFormat="1">
      <c r="D162" s="15"/>
      <c r="E162" s="15"/>
      <c r="F162" s="15"/>
      <c r="G162" s="19"/>
    </row>
    <row r="163" spans="4:7" s="7" customFormat="1">
      <c r="D163" s="15"/>
      <c r="E163" s="15"/>
      <c r="F163" s="15"/>
      <c r="G163" s="19"/>
    </row>
    <row r="164" spans="4:7" s="7" customFormat="1">
      <c r="D164" s="15"/>
      <c r="E164" s="15"/>
      <c r="F164" s="15"/>
      <c r="G164" s="19"/>
    </row>
    <row r="165" spans="4:7" s="7" customFormat="1">
      <c r="D165" s="15"/>
      <c r="E165" s="15"/>
      <c r="F165" s="15"/>
      <c r="G165" s="19"/>
    </row>
    <row r="166" spans="4:7" s="7" customFormat="1">
      <c r="D166" s="15"/>
      <c r="E166" s="15"/>
      <c r="F166" s="15"/>
      <c r="G166" s="19"/>
    </row>
    <row r="167" spans="4:7" s="7" customFormat="1">
      <c r="D167" s="15"/>
      <c r="E167" s="15"/>
      <c r="F167" s="15"/>
      <c r="G167" s="19"/>
    </row>
    <row r="168" spans="4:7" s="7" customFormat="1">
      <c r="D168" s="15"/>
      <c r="E168" s="15"/>
      <c r="F168" s="15"/>
      <c r="G168" s="19"/>
    </row>
    <row r="169" spans="4:7" s="7" customFormat="1">
      <c r="D169" s="15"/>
      <c r="E169" s="15"/>
      <c r="F169" s="15"/>
      <c r="G169" s="19"/>
    </row>
    <row r="170" spans="4:7" s="7" customFormat="1">
      <c r="D170" s="15"/>
      <c r="E170" s="15"/>
      <c r="F170" s="15"/>
      <c r="G170" s="19"/>
    </row>
    <row r="171" spans="4:7" s="7" customFormat="1">
      <c r="D171" s="15"/>
      <c r="E171" s="15"/>
      <c r="F171" s="15"/>
      <c r="G171" s="19"/>
    </row>
    <row r="172" spans="4:7" s="7" customFormat="1">
      <c r="D172" s="15"/>
      <c r="E172" s="15"/>
      <c r="F172" s="15"/>
      <c r="G172" s="19"/>
    </row>
    <row r="173" spans="4:7" s="7" customFormat="1">
      <c r="D173" s="15"/>
      <c r="E173" s="15"/>
      <c r="F173" s="15"/>
      <c r="G173" s="19"/>
    </row>
    <row r="174" spans="4:7" s="7" customFormat="1">
      <c r="D174" s="15"/>
      <c r="E174" s="15"/>
      <c r="F174" s="15"/>
      <c r="G174" s="19"/>
    </row>
    <row r="175" spans="4:7" s="7" customFormat="1">
      <c r="D175" s="15"/>
      <c r="E175" s="15"/>
      <c r="F175" s="15"/>
      <c r="G175" s="19"/>
    </row>
    <row r="176" spans="4:7" s="7" customFormat="1">
      <c r="D176" s="15"/>
      <c r="E176" s="15"/>
      <c r="F176" s="15"/>
      <c r="G176" s="19"/>
    </row>
    <row r="177" spans="4:7" s="7" customFormat="1">
      <c r="D177" s="15"/>
      <c r="E177" s="15"/>
      <c r="F177" s="15"/>
      <c r="G177" s="19"/>
    </row>
  </sheetData>
  <autoFilter ref="A2:G2"/>
  <mergeCells count="5">
    <mergeCell ref="A71:G71"/>
    <mergeCell ref="A1:G1"/>
    <mergeCell ref="A3:G3"/>
    <mergeCell ref="A41:G41"/>
    <mergeCell ref="A63:G6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6"/>
  <sheetViews>
    <sheetView workbookViewId="0">
      <selection activeCell="B4" sqref="B4"/>
    </sheetView>
  </sheetViews>
  <sheetFormatPr baseColWidth="10" defaultRowHeight="15"/>
  <cols>
    <col min="1" max="1" width="24" customWidth="1"/>
    <col min="2" max="2" width="30.5703125" customWidth="1"/>
    <col min="3" max="3" width="20.7109375" customWidth="1"/>
    <col min="4" max="4" width="17" customWidth="1"/>
    <col min="5" max="5" width="21.140625" customWidth="1"/>
    <col min="6" max="6" width="85.140625" customWidth="1"/>
  </cols>
  <sheetData>
    <row r="1" spans="1:6" ht="63" customHeight="1">
      <c r="A1" s="11" t="s">
        <v>542</v>
      </c>
      <c r="B1" s="11" t="s">
        <v>543</v>
      </c>
      <c r="C1" s="11" t="s">
        <v>544</v>
      </c>
      <c r="D1" s="11" t="s">
        <v>545</v>
      </c>
      <c r="E1" s="11" t="s">
        <v>546</v>
      </c>
      <c r="F1" s="11" t="s">
        <v>630</v>
      </c>
    </row>
    <row r="2" spans="1:6" ht="114.75">
      <c r="A2" s="3" t="s">
        <v>48</v>
      </c>
      <c r="B2" s="23" t="s">
        <v>49</v>
      </c>
      <c r="C2" s="1">
        <v>4181</v>
      </c>
      <c r="D2" s="4" t="s">
        <v>2</v>
      </c>
      <c r="E2" s="22" t="s">
        <v>50</v>
      </c>
      <c r="F2" s="22" t="s">
        <v>635</v>
      </c>
    </row>
    <row r="3" spans="1:6" ht="60" customHeight="1">
      <c r="A3" s="3" t="s">
        <v>200</v>
      </c>
      <c r="B3" s="23" t="s">
        <v>201</v>
      </c>
      <c r="C3" s="2">
        <v>2583000</v>
      </c>
      <c r="D3" s="4" t="s">
        <v>6</v>
      </c>
      <c r="E3" s="22" t="s">
        <v>202</v>
      </c>
      <c r="F3" s="22" t="s">
        <v>631</v>
      </c>
    </row>
    <row r="4" spans="1:6" ht="76.5">
      <c r="A4" s="3" t="s">
        <v>365</v>
      </c>
      <c r="B4" s="23" t="s">
        <v>366</v>
      </c>
      <c r="C4" s="2">
        <v>1200000</v>
      </c>
      <c r="D4" s="4" t="s">
        <v>6</v>
      </c>
      <c r="E4" s="22" t="s">
        <v>367</v>
      </c>
      <c r="F4" s="22" t="s">
        <v>633</v>
      </c>
    </row>
    <row r="5" spans="1:6" ht="78" customHeight="1">
      <c r="A5" s="3" t="s">
        <v>389</v>
      </c>
      <c r="B5" s="23" t="s">
        <v>390</v>
      </c>
      <c r="C5" s="2">
        <v>43000</v>
      </c>
      <c r="D5" s="4" t="s">
        <v>6</v>
      </c>
      <c r="E5" s="22" t="s">
        <v>391</v>
      </c>
      <c r="F5" s="22" t="s">
        <v>634</v>
      </c>
    </row>
    <row r="6" spans="1:6" ht="63.75">
      <c r="A6" s="3" t="s">
        <v>451</v>
      </c>
      <c r="B6" s="23" t="s">
        <v>452</v>
      </c>
      <c r="C6" s="1">
        <v>31500</v>
      </c>
      <c r="D6" s="4" t="s">
        <v>2</v>
      </c>
      <c r="E6" s="22" t="s">
        <v>453</v>
      </c>
      <c r="F6" s="22" t="s">
        <v>632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</vt:lpstr>
      <vt:lpstr>B</vt:lpstr>
      <vt:lpstr>C</vt:lpstr>
      <vt:lpstr>A!Área_de_impresión</vt:lpstr>
      <vt:lpstr>B!Área_de_impresión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Conejo Carmona Margie</cp:lastModifiedBy>
  <cp:lastPrinted>2019-02-25T16:42:51Z</cp:lastPrinted>
  <dcterms:created xsi:type="dcterms:W3CDTF">2019-01-15T20:57:26Z</dcterms:created>
  <dcterms:modified xsi:type="dcterms:W3CDTF">2019-02-25T16:44:41Z</dcterms:modified>
</cp:coreProperties>
</file>